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page\Registrars &amp; Reporting Materials\"/>
    </mc:Choice>
  </mc:AlternateContent>
  <bookViews>
    <workbookView xWindow="480" yWindow="75" windowWidth="16275" windowHeight="927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48" i="1" l="1"/>
  <c r="G47" i="1"/>
  <c r="G46" i="1"/>
  <c r="G45" i="1"/>
  <c r="G44" i="1"/>
  <c r="G43" i="1"/>
  <c r="G42" i="1"/>
  <c r="G41" i="1"/>
  <c r="F49" i="1"/>
  <c r="G49" i="1" s="1"/>
  <c r="C49" i="1"/>
  <c r="C48" i="1"/>
  <c r="C47" i="1"/>
  <c r="C46" i="1"/>
  <c r="C45" i="1"/>
  <c r="C44" i="1"/>
  <c r="C43" i="1"/>
  <c r="C42" i="1"/>
  <c r="C41" i="1"/>
  <c r="B49" i="1"/>
  <c r="G36" i="1"/>
  <c r="G35" i="1"/>
  <c r="G34" i="1"/>
  <c r="G33" i="1"/>
  <c r="G32" i="1"/>
  <c r="G31" i="1"/>
  <c r="G30" i="1"/>
  <c r="G29" i="1"/>
  <c r="F37" i="1"/>
  <c r="G37" i="1" s="1"/>
  <c r="C36" i="1"/>
  <c r="C35" i="1"/>
  <c r="C34" i="1"/>
  <c r="C33" i="1"/>
  <c r="C32" i="1"/>
  <c r="C31" i="1"/>
  <c r="C30" i="1"/>
  <c r="C29" i="1"/>
  <c r="B37" i="1"/>
  <c r="C37" i="1" s="1"/>
  <c r="G24" i="1"/>
  <c r="G23" i="1"/>
  <c r="G22" i="1"/>
  <c r="G21" i="1"/>
  <c r="G20" i="1"/>
  <c r="G19" i="1"/>
  <c r="G18" i="1"/>
  <c r="G17" i="1"/>
  <c r="F25" i="1"/>
  <c r="G25" i="1" s="1"/>
  <c r="C24" i="1"/>
  <c r="C23" i="1"/>
  <c r="C22" i="1"/>
  <c r="C21" i="1"/>
  <c r="C20" i="1"/>
  <c r="C19" i="1"/>
  <c r="C18" i="1"/>
  <c r="C17" i="1"/>
  <c r="B25" i="1"/>
  <c r="C25" i="1" s="1"/>
  <c r="G13" i="1"/>
  <c r="G12" i="1"/>
  <c r="G11" i="1"/>
  <c r="G10" i="1"/>
  <c r="G9" i="1"/>
  <c r="G8" i="1"/>
  <c r="G7" i="1"/>
  <c r="G6" i="1"/>
  <c r="G5" i="1"/>
  <c r="C12" i="1"/>
  <c r="C11" i="1"/>
  <c r="C10" i="1"/>
  <c r="C9" i="1"/>
  <c r="C8" i="1"/>
  <c r="C7" i="1"/>
  <c r="C6" i="1"/>
  <c r="C5" i="1"/>
  <c r="B13" i="1"/>
  <c r="C13" i="1" s="1"/>
</calcChain>
</file>

<file path=xl/sharedStrings.xml><?xml version="1.0" encoding="utf-8"?>
<sst xmlns="http://schemas.openxmlformats.org/spreadsheetml/2006/main" count="106" uniqueCount="26">
  <si>
    <t>County</t>
  </si>
  <si>
    <t>Est. Pop.</t>
  </si>
  <si>
    <t>Fairfield</t>
  </si>
  <si>
    <t>New Haven</t>
  </si>
  <si>
    <t>Hartford</t>
  </si>
  <si>
    <t>New London</t>
  </si>
  <si>
    <t>Litchfield</t>
  </si>
  <si>
    <t>Tolland</t>
  </si>
  <si>
    <t>Middlesex</t>
  </si>
  <si>
    <t>Windham</t>
  </si>
  <si>
    <t>Total</t>
  </si>
  <si>
    <t>Est. %</t>
  </si>
  <si>
    <t xml:space="preserve">2013 Population Estimates </t>
  </si>
  <si>
    <t># Cancers</t>
  </si>
  <si>
    <t>% Cancers</t>
  </si>
  <si>
    <t>2013 Cancer Cases</t>
  </si>
  <si>
    <t># Cases</t>
  </si>
  <si>
    <t>Breast Cancer</t>
  </si>
  <si>
    <t>Lung Cancer</t>
  </si>
  <si>
    <t>% Cases</t>
  </si>
  <si>
    <t>Prostate Cancer</t>
  </si>
  <si>
    <t>Melanoma</t>
  </si>
  <si>
    <t>Urinary Bladder Cancer</t>
  </si>
  <si>
    <t>Thyroid Cancer</t>
  </si>
  <si>
    <t>Cancer Diagnoses in Connecticut, 2013</t>
  </si>
  <si>
    <t>Connecticut Tumor Registry - December,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</si>
</sst>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 tint="-0.249977111117893"/>
      <name val="Arial Narrow"/>
      <family val="2"/>
    </font>
    <font>
      <sz val="11"/>
      <color theme="3" tint="-0.249977111117893"/>
      <name val="Arial Narrow"/>
      <family val="2"/>
    </font>
    <font>
      <sz val="8"/>
      <color theme="3" tint="-0.249977111117893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19" fillId="0" borderId="13" xfId="0" applyFont="1" applyBorder="1"/>
    <xf numFmtId="3" fontId="19" fillId="0" borderId="0" xfId="0" applyNumberFormat="1" applyFont="1" applyBorder="1"/>
    <xf numFmtId="164" fontId="19" fillId="0" borderId="14" xfId="0" applyNumberFormat="1" applyFont="1" applyBorder="1"/>
    <xf numFmtId="0" fontId="19" fillId="0" borderId="0" xfId="0" applyFont="1" applyBorder="1"/>
    <xf numFmtId="0" fontId="19" fillId="0" borderId="15" xfId="0" applyFont="1" applyBorder="1"/>
    <xf numFmtId="3" fontId="19" fillId="0" borderId="10" xfId="0" applyNumberFormat="1" applyFont="1" applyBorder="1"/>
    <xf numFmtId="164" fontId="19" fillId="0" borderId="16" xfId="0" applyNumberFormat="1" applyFont="1" applyBorder="1"/>
    <xf numFmtId="0" fontId="19" fillId="0" borderId="10" xfId="0" applyFont="1" applyBorder="1"/>
    <xf numFmtId="0" fontId="19" fillId="0" borderId="17" xfId="0" applyFont="1" applyBorder="1"/>
    <xf numFmtId="3" fontId="19" fillId="0" borderId="18" xfId="0" applyNumberFormat="1" applyFont="1" applyBorder="1"/>
    <xf numFmtId="164" fontId="19" fillId="0" borderId="19" xfId="0" applyNumberFormat="1" applyFont="1" applyBorder="1"/>
    <xf numFmtId="0" fontId="19" fillId="0" borderId="13" xfId="0" applyFont="1" applyBorder="1" applyAlignment="1">
      <alignment vertical="center" wrapText="1"/>
    </xf>
    <xf numFmtId="3" fontId="19" fillId="0" borderId="0" xfId="0" applyNumberFormat="1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3" fontId="19" fillId="0" borderId="10" xfId="0" applyNumberFormat="1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8" fillId="33" borderId="23" xfId="0" applyFont="1" applyFill="1" applyBorder="1"/>
    <xf numFmtId="0" fontId="18" fillId="33" borderId="24" xfId="0" applyFont="1" applyFill="1" applyBorder="1"/>
    <xf numFmtId="0" fontId="18" fillId="33" borderId="25" xfId="0" applyFont="1" applyFill="1" applyBorder="1"/>
    <xf numFmtId="0" fontId="19" fillId="0" borderId="29" xfId="0" applyFont="1" applyBorder="1"/>
    <xf numFmtId="0" fontId="19" fillId="0" borderId="30" xfId="0" applyFont="1" applyBorder="1"/>
    <xf numFmtId="0" fontId="18" fillId="33" borderId="33" xfId="0" applyFont="1" applyFill="1" applyBorder="1"/>
    <xf numFmtId="0" fontId="18" fillId="33" borderId="34" xfId="0" applyFont="1" applyFill="1" applyBorder="1"/>
    <xf numFmtId="164" fontId="19" fillId="0" borderId="30" xfId="0" applyNumberFormat="1" applyFont="1" applyBorder="1"/>
    <xf numFmtId="0" fontId="19" fillId="0" borderId="35" xfId="0" applyFont="1" applyBorder="1"/>
    <xf numFmtId="164" fontId="19" fillId="0" borderId="36" xfId="0" applyNumberFormat="1" applyFont="1" applyBorder="1"/>
    <xf numFmtId="0" fontId="19" fillId="0" borderId="37" xfId="0" applyFont="1" applyBorder="1"/>
    <xf numFmtId="164" fontId="19" fillId="0" borderId="38" xfId="0" applyNumberFormat="1" applyFont="1" applyBorder="1"/>
    <xf numFmtId="0" fontId="19" fillId="0" borderId="29" xfId="0" applyFont="1" applyBorder="1" applyAlignment="1">
      <alignment vertical="center" wrapText="1"/>
    </xf>
    <xf numFmtId="0" fontId="19" fillId="0" borderId="35" xfId="0" applyFont="1" applyBorder="1" applyAlignment="1">
      <alignment vertical="center" wrapText="1"/>
    </xf>
    <xf numFmtId="0" fontId="20" fillId="0" borderId="0" xfId="0" applyFont="1"/>
    <xf numFmtId="0" fontId="18" fillId="34" borderId="31" xfId="0" applyFont="1" applyFill="1" applyBorder="1" applyAlignment="1">
      <alignment horizontal="center"/>
    </xf>
    <xf numFmtId="0" fontId="18" fillId="34" borderId="21" xfId="0" applyFont="1" applyFill="1" applyBorder="1" applyAlignment="1">
      <alignment horizontal="center"/>
    </xf>
    <xf numFmtId="0" fontId="18" fillId="34" borderId="22" xfId="0" applyFont="1" applyFill="1" applyBorder="1" applyAlignment="1">
      <alignment horizontal="center"/>
    </xf>
    <xf numFmtId="0" fontId="18" fillId="34" borderId="20" xfId="0" applyFont="1" applyFill="1" applyBorder="1" applyAlignment="1">
      <alignment horizontal="center"/>
    </xf>
    <xf numFmtId="0" fontId="18" fillId="34" borderId="32" xfId="0" applyFont="1" applyFill="1" applyBorder="1" applyAlignment="1">
      <alignment horizontal="center"/>
    </xf>
    <xf numFmtId="0" fontId="18" fillId="34" borderId="26" xfId="0" applyFont="1" applyFill="1" applyBorder="1" applyAlignment="1">
      <alignment horizontal="center"/>
    </xf>
    <xf numFmtId="0" fontId="18" fillId="34" borderId="27" xfId="0" applyFont="1" applyFill="1" applyBorder="1" applyAlignment="1">
      <alignment horizontal="center"/>
    </xf>
    <xf numFmtId="0" fontId="18" fillId="34" borderId="28" xfId="0" applyFont="1" applyFill="1" applyBorder="1" applyAlignment="1">
      <alignment horizontal="center"/>
    </xf>
    <xf numFmtId="0" fontId="18" fillId="34" borderId="39" xfId="0" applyFont="1" applyFill="1" applyBorder="1" applyAlignment="1">
      <alignment horizontal="center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tabSelected="1" workbookViewId="0">
      <selection activeCell="L19" sqref="L19"/>
    </sheetView>
  </sheetViews>
  <sheetFormatPr defaultRowHeight="15" x14ac:dyDescent="0.25"/>
  <cols>
    <col min="1" max="1" width="12.140625" bestFit="1" customWidth="1"/>
    <col min="2" max="2" width="9.140625" bestFit="1" customWidth="1"/>
    <col min="4" max="4" width="3.140625" customWidth="1"/>
    <col min="5" max="5" width="12.140625" bestFit="1" customWidth="1"/>
    <col min="7" max="7" width="9.85546875" bestFit="1" customWidth="1"/>
  </cols>
  <sheetData>
    <row r="1" spans="1:15" s="2" customFormat="1" ht="17.25" thickTop="1" x14ac:dyDescent="0.3">
      <c r="A1" s="40" t="s">
        <v>24</v>
      </c>
      <c r="B1" s="41"/>
      <c r="C1" s="41"/>
      <c r="D1" s="41"/>
      <c r="E1" s="41"/>
      <c r="F1" s="41"/>
      <c r="G1" s="42"/>
    </row>
    <row r="2" spans="1:15" s="2" customFormat="1" ht="17.25" thickBot="1" x14ac:dyDescent="0.35">
      <c r="A2" s="23"/>
      <c r="B2" s="6"/>
      <c r="C2" s="6"/>
      <c r="D2" s="6"/>
      <c r="E2" s="6"/>
      <c r="F2" s="6"/>
      <c r="G2" s="24"/>
    </row>
    <row r="3" spans="1:15" ht="16.5" x14ac:dyDescent="0.3">
      <c r="A3" s="35" t="s">
        <v>12</v>
      </c>
      <c r="B3" s="36"/>
      <c r="C3" s="37"/>
      <c r="D3" s="6"/>
      <c r="E3" s="38" t="s">
        <v>15</v>
      </c>
      <c r="F3" s="36"/>
      <c r="G3" s="39"/>
    </row>
    <row r="4" spans="1:15" ht="16.5" x14ac:dyDescent="0.3">
      <c r="A4" s="25" t="s">
        <v>0</v>
      </c>
      <c r="B4" s="21" t="s">
        <v>1</v>
      </c>
      <c r="C4" s="22" t="s">
        <v>11</v>
      </c>
      <c r="D4" s="6"/>
      <c r="E4" s="20" t="s">
        <v>0</v>
      </c>
      <c r="F4" s="21" t="s">
        <v>13</v>
      </c>
      <c r="G4" s="26" t="s">
        <v>14</v>
      </c>
      <c r="M4" s="1"/>
      <c r="N4" s="1"/>
      <c r="O4" s="1"/>
    </row>
    <row r="5" spans="1:15" ht="16.5" x14ac:dyDescent="0.3">
      <c r="A5" s="23" t="s">
        <v>2</v>
      </c>
      <c r="B5" s="4">
        <v>939904</v>
      </c>
      <c r="C5" s="5">
        <f>SUM(B5/3596080)</f>
        <v>0.26136904629485441</v>
      </c>
      <c r="D5" s="6"/>
      <c r="E5" s="3" t="s">
        <v>2</v>
      </c>
      <c r="F5" s="4">
        <v>5721</v>
      </c>
      <c r="G5" s="27">
        <f>SUM(F5/23259)</f>
        <v>0.24596930220559785</v>
      </c>
      <c r="M5" s="1"/>
      <c r="N5" s="1"/>
      <c r="O5" s="1"/>
    </row>
    <row r="6" spans="1:15" ht="16.5" x14ac:dyDescent="0.3">
      <c r="A6" s="23" t="s">
        <v>4</v>
      </c>
      <c r="B6" s="4">
        <v>898272</v>
      </c>
      <c r="C6" s="5">
        <f t="shared" ref="C6:C13" si="0">SUM(B6/3596080)</f>
        <v>0.24979199572868235</v>
      </c>
      <c r="D6" s="6"/>
      <c r="E6" s="3" t="s">
        <v>4</v>
      </c>
      <c r="F6" s="4">
        <v>5839</v>
      </c>
      <c r="G6" s="27">
        <f t="shared" ref="G6:G13" si="1">SUM(F6/23259)</f>
        <v>0.25104260716281868</v>
      </c>
      <c r="M6" s="1"/>
      <c r="N6" s="1"/>
      <c r="O6" s="1"/>
    </row>
    <row r="7" spans="1:15" ht="16.5" x14ac:dyDescent="0.3">
      <c r="A7" s="23" t="s">
        <v>6</v>
      </c>
      <c r="B7" s="4">
        <v>186924</v>
      </c>
      <c r="C7" s="5">
        <f t="shared" si="0"/>
        <v>5.1979933705590529E-2</v>
      </c>
      <c r="D7" s="6"/>
      <c r="E7" s="3" t="s">
        <v>6</v>
      </c>
      <c r="F7" s="4">
        <v>1415</v>
      </c>
      <c r="G7" s="27">
        <f t="shared" si="1"/>
        <v>6.0836665376843374E-2</v>
      </c>
      <c r="M7" s="1"/>
      <c r="N7" s="1"/>
      <c r="O7" s="1"/>
    </row>
    <row r="8" spans="1:15" ht="16.5" x14ac:dyDescent="0.3">
      <c r="A8" s="23" t="s">
        <v>8</v>
      </c>
      <c r="B8" s="4">
        <v>165562</v>
      </c>
      <c r="C8" s="5">
        <f t="shared" si="0"/>
        <v>4.6039576427665679E-2</v>
      </c>
      <c r="D8" s="6"/>
      <c r="E8" s="3" t="s">
        <v>8</v>
      </c>
      <c r="F8" s="4">
        <v>1238</v>
      </c>
      <c r="G8" s="27">
        <f t="shared" si="1"/>
        <v>5.3226707941012079E-2</v>
      </c>
      <c r="M8" s="1"/>
      <c r="N8" s="1"/>
      <c r="O8" s="1"/>
    </row>
    <row r="9" spans="1:15" ht="16.5" x14ac:dyDescent="0.3">
      <c r="A9" s="23" t="s">
        <v>3</v>
      </c>
      <c r="B9" s="4">
        <v>862287</v>
      </c>
      <c r="C9" s="5">
        <f t="shared" si="0"/>
        <v>0.23978526617872795</v>
      </c>
      <c r="D9" s="6"/>
      <c r="E9" s="3" t="s">
        <v>3</v>
      </c>
      <c r="F9" s="4">
        <v>5614</v>
      </c>
      <c r="G9" s="27">
        <f t="shared" si="1"/>
        <v>0.24136893245625349</v>
      </c>
      <c r="M9" s="1"/>
      <c r="N9" s="1"/>
      <c r="O9" s="1"/>
    </row>
    <row r="10" spans="1:15" ht="16.5" x14ac:dyDescent="0.3">
      <c r="A10" s="23" t="s">
        <v>5</v>
      </c>
      <c r="B10" s="4">
        <v>274150</v>
      </c>
      <c r="C10" s="5">
        <f t="shared" si="0"/>
        <v>7.623579008253431E-2</v>
      </c>
      <c r="D10" s="6"/>
      <c r="E10" s="3" t="s">
        <v>5</v>
      </c>
      <c r="F10" s="4">
        <v>1800</v>
      </c>
      <c r="G10" s="27">
        <f t="shared" si="1"/>
        <v>7.7389397652521605E-2</v>
      </c>
    </row>
    <row r="11" spans="1:15" ht="16.5" x14ac:dyDescent="0.3">
      <c r="A11" s="23" t="s">
        <v>7</v>
      </c>
      <c r="B11" s="4">
        <v>151377</v>
      </c>
      <c r="C11" s="5">
        <f t="shared" si="0"/>
        <v>4.209500344819915E-2</v>
      </c>
      <c r="D11" s="6"/>
      <c r="E11" s="3" t="s">
        <v>7</v>
      </c>
      <c r="F11" s="6">
        <v>856</v>
      </c>
      <c r="G11" s="27">
        <f t="shared" si="1"/>
        <v>3.680295799475472E-2</v>
      </c>
    </row>
    <row r="12" spans="1:15" ht="17.25" thickBot="1" x14ac:dyDescent="0.35">
      <c r="A12" s="28" t="s">
        <v>9</v>
      </c>
      <c r="B12" s="8">
        <v>117604</v>
      </c>
      <c r="C12" s="9">
        <f t="shared" si="0"/>
        <v>3.2703388133745633E-2</v>
      </c>
      <c r="D12" s="6"/>
      <c r="E12" s="7" t="s">
        <v>9</v>
      </c>
      <c r="F12" s="10">
        <v>776</v>
      </c>
      <c r="G12" s="29">
        <f t="shared" si="1"/>
        <v>3.3363429210198206E-2</v>
      </c>
    </row>
    <row r="13" spans="1:15" ht="18" thickTop="1" thickBot="1" x14ac:dyDescent="0.35">
      <c r="A13" s="30" t="s">
        <v>10</v>
      </c>
      <c r="B13" s="12">
        <f>SUM(B5:B12)</f>
        <v>3596080</v>
      </c>
      <c r="C13" s="13">
        <f t="shared" si="0"/>
        <v>1</v>
      </c>
      <c r="D13" s="6"/>
      <c r="E13" s="11" t="s">
        <v>10</v>
      </c>
      <c r="F13" s="12">
        <v>23259</v>
      </c>
      <c r="G13" s="31">
        <f t="shared" si="1"/>
        <v>1</v>
      </c>
    </row>
    <row r="14" spans="1:15" ht="17.25" thickBot="1" x14ac:dyDescent="0.35">
      <c r="A14" s="23"/>
      <c r="B14" s="6"/>
      <c r="C14" s="6"/>
      <c r="D14" s="6"/>
      <c r="E14" s="6"/>
      <c r="F14" s="6"/>
      <c r="G14" s="24"/>
    </row>
    <row r="15" spans="1:15" ht="16.5" x14ac:dyDescent="0.3">
      <c r="A15" s="43" t="s">
        <v>17</v>
      </c>
      <c r="B15" s="44"/>
      <c r="C15" s="45"/>
      <c r="D15" s="6"/>
      <c r="E15" s="38" t="s">
        <v>18</v>
      </c>
      <c r="F15" s="36"/>
      <c r="G15" s="39"/>
    </row>
    <row r="16" spans="1:15" ht="16.5" x14ac:dyDescent="0.3">
      <c r="A16" s="25" t="s">
        <v>0</v>
      </c>
      <c r="B16" s="21" t="s">
        <v>16</v>
      </c>
      <c r="C16" s="22" t="s">
        <v>19</v>
      </c>
      <c r="D16" s="6"/>
      <c r="E16" s="20" t="s">
        <v>0</v>
      </c>
      <c r="F16" s="21" t="s">
        <v>16</v>
      </c>
      <c r="G16" s="26" t="s">
        <v>19</v>
      </c>
    </row>
    <row r="17" spans="1:7" ht="16.5" x14ac:dyDescent="0.3">
      <c r="A17" s="32" t="s">
        <v>2</v>
      </c>
      <c r="B17" s="15">
        <v>1111</v>
      </c>
      <c r="C17" s="5">
        <f>SUM(B17/4196)</f>
        <v>0.26477597712106771</v>
      </c>
      <c r="D17" s="6"/>
      <c r="E17" s="14" t="s">
        <v>2</v>
      </c>
      <c r="F17" s="15">
        <v>583</v>
      </c>
      <c r="G17" s="27">
        <f>SUM(F17/2736)</f>
        <v>0.21308479532163743</v>
      </c>
    </row>
    <row r="18" spans="1:7" ht="16.5" x14ac:dyDescent="0.3">
      <c r="A18" s="32" t="s">
        <v>4</v>
      </c>
      <c r="B18" s="15">
        <v>1025</v>
      </c>
      <c r="C18" s="5">
        <f t="shared" ref="C18:C25" si="2">SUM(B18/4196)</f>
        <v>0.24428026692087704</v>
      </c>
      <c r="D18" s="6"/>
      <c r="E18" s="14" t="s">
        <v>4</v>
      </c>
      <c r="F18" s="15">
        <v>670</v>
      </c>
      <c r="G18" s="27">
        <f t="shared" ref="G18:G25" si="3">SUM(F18/2736)</f>
        <v>0.24488304093567251</v>
      </c>
    </row>
    <row r="19" spans="1:7" ht="16.5" x14ac:dyDescent="0.3">
      <c r="A19" s="32" t="s">
        <v>6</v>
      </c>
      <c r="B19" s="15">
        <v>230</v>
      </c>
      <c r="C19" s="5">
        <f t="shared" si="2"/>
        <v>5.4814108674928502E-2</v>
      </c>
      <c r="D19" s="6"/>
      <c r="E19" s="14" t="s">
        <v>6</v>
      </c>
      <c r="F19" s="15">
        <v>178</v>
      </c>
      <c r="G19" s="27">
        <f t="shared" si="3"/>
        <v>6.5058479532163746E-2</v>
      </c>
    </row>
    <row r="20" spans="1:7" ht="16.5" x14ac:dyDescent="0.3">
      <c r="A20" s="32" t="s">
        <v>8</v>
      </c>
      <c r="B20" s="15">
        <v>234</v>
      </c>
      <c r="C20" s="5">
        <f t="shared" si="2"/>
        <v>5.5767397521448998E-2</v>
      </c>
      <c r="D20" s="6"/>
      <c r="E20" s="14" t="s">
        <v>8</v>
      </c>
      <c r="F20" s="15">
        <v>168</v>
      </c>
      <c r="G20" s="27">
        <f t="shared" si="3"/>
        <v>6.1403508771929821E-2</v>
      </c>
    </row>
    <row r="21" spans="1:7" ht="16.5" x14ac:dyDescent="0.3">
      <c r="A21" s="32" t="s">
        <v>3</v>
      </c>
      <c r="B21" s="15">
        <v>970</v>
      </c>
      <c r="C21" s="5">
        <f t="shared" si="2"/>
        <v>0.23117254528122022</v>
      </c>
      <c r="D21" s="6"/>
      <c r="E21" s="14" t="s">
        <v>3</v>
      </c>
      <c r="F21" s="15">
        <v>707</v>
      </c>
      <c r="G21" s="27">
        <f t="shared" si="3"/>
        <v>0.25840643274853803</v>
      </c>
    </row>
    <row r="22" spans="1:7" ht="16.5" x14ac:dyDescent="0.3">
      <c r="A22" s="32" t="s">
        <v>5</v>
      </c>
      <c r="B22" s="15">
        <v>317</v>
      </c>
      <c r="C22" s="5">
        <f t="shared" si="2"/>
        <v>7.5548141086749288E-2</v>
      </c>
      <c r="D22" s="6"/>
      <c r="E22" s="14" t="s">
        <v>5</v>
      </c>
      <c r="F22" s="15">
        <v>237</v>
      </c>
      <c r="G22" s="27">
        <f t="shared" si="3"/>
        <v>8.6622807017543865E-2</v>
      </c>
    </row>
    <row r="23" spans="1:7" ht="16.5" x14ac:dyDescent="0.3">
      <c r="A23" s="32" t="s">
        <v>7</v>
      </c>
      <c r="B23" s="15">
        <v>174</v>
      </c>
      <c r="C23" s="5">
        <f t="shared" si="2"/>
        <v>4.1468064823641564E-2</v>
      </c>
      <c r="D23" s="6"/>
      <c r="E23" s="14" t="s">
        <v>7</v>
      </c>
      <c r="F23" s="15">
        <v>94</v>
      </c>
      <c r="G23" s="27">
        <f t="shared" si="3"/>
        <v>3.4356725146198829E-2</v>
      </c>
    </row>
    <row r="24" spans="1:7" ht="17.25" thickBot="1" x14ac:dyDescent="0.35">
      <c r="A24" s="33" t="s">
        <v>9</v>
      </c>
      <c r="B24" s="17">
        <v>135</v>
      </c>
      <c r="C24" s="9">
        <f t="shared" si="2"/>
        <v>3.2173498570066732E-2</v>
      </c>
      <c r="D24" s="6"/>
      <c r="E24" s="16" t="s">
        <v>9</v>
      </c>
      <c r="F24" s="17">
        <v>99</v>
      </c>
      <c r="G24" s="29">
        <f t="shared" si="3"/>
        <v>3.6184210526315791E-2</v>
      </c>
    </row>
    <row r="25" spans="1:7" ht="18" thickTop="1" thickBot="1" x14ac:dyDescent="0.35">
      <c r="A25" s="30" t="s">
        <v>10</v>
      </c>
      <c r="B25" s="12">
        <f>SUM(B17:B24)</f>
        <v>4196</v>
      </c>
      <c r="C25" s="13">
        <f t="shared" si="2"/>
        <v>1</v>
      </c>
      <c r="D25" s="6"/>
      <c r="E25" s="11" t="s">
        <v>10</v>
      </c>
      <c r="F25" s="12">
        <f>SUM(F17:F24)</f>
        <v>2736</v>
      </c>
      <c r="G25" s="31">
        <f t="shared" si="3"/>
        <v>1</v>
      </c>
    </row>
    <row r="26" spans="1:7" ht="17.25" thickBot="1" x14ac:dyDescent="0.35">
      <c r="A26" s="23"/>
      <c r="B26" s="6"/>
      <c r="C26" s="6"/>
      <c r="D26" s="6"/>
      <c r="E26" s="6"/>
      <c r="F26" s="6"/>
      <c r="G26" s="24"/>
    </row>
    <row r="27" spans="1:7" ht="16.5" x14ac:dyDescent="0.3">
      <c r="A27" s="35" t="s">
        <v>20</v>
      </c>
      <c r="B27" s="36"/>
      <c r="C27" s="37"/>
      <c r="D27" s="6"/>
      <c r="E27" s="38" t="s">
        <v>21</v>
      </c>
      <c r="F27" s="36"/>
      <c r="G27" s="39"/>
    </row>
    <row r="28" spans="1:7" ht="16.5" x14ac:dyDescent="0.3">
      <c r="A28" s="25" t="s">
        <v>0</v>
      </c>
      <c r="B28" s="21" t="s">
        <v>16</v>
      </c>
      <c r="C28" s="22" t="s">
        <v>19</v>
      </c>
      <c r="D28" s="6"/>
      <c r="E28" s="20" t="s">
        <v>0</v>
      </c>
      <c r="F28" s="21" t="s">
        <v>16</v>
      </c>
      <c r="G28" s="26" t="s">
        <v>19</v>
      </c>
    </row>
    <row r="29" spans="1:7" ht="16.5" x14ac:dyDescent="0.3">
      <c r="A29" s="32" t="s">
        <v>2</v>
      </c>
      <c r="B29" s="15">
        <v>575</v>
      </c>
      <c r="C29" s="5">
        <f>SUM(B29/2200)</f>
        <v>0.26136363636363635</v>
      </c>
      <c r="D29" s="6"/>
      <c r="E29" s="14" t="s">
        <v>2</v>
      </c>
      <c r="F29" s="15">
        <v>384</v>
      </c>
      <c r="G29" s="27">
        <f>SUM(F29/1600)</f>
        <v>0.24</v>
      </c>
    </row>
    <row r="30" spans="1:7" ht="16.5" x14ac:dyDescent="0.3">
      <c r="A30" s="32" t="s">
        <v>4</v>
      </c>
      <c r="B30" s="15">
        <v>541</v>
      </c>
      <c r="C30" s="5">
        <f t="shared" ref="C30:C37" si="4">SUM(B30/2200)</f>
        <v>0.24590909090909091</v>
      </c>
      <c r="D30" s="6"/>
      <c r="E30" s="14" t="s">
        <v>4</v>
      </c>
      <c r="F30" s="15">
        <v>424</v>
      </c>
      <c r="G30" s="27">
        <f t="shared" ref="G30:G37" si="5">SUM(F30/1600)</f>
        <v>0.26500000000000001</v>
      </c>
    </row>
    <row r="31" spans="1:7" ht="16.5" x14ac:dyDescent="0.3">
      <c r="A31" s="32" t="s">
        <v>6</v>
      </c>
      <c r="B31" s="15">
        <v>168</v>
      </c>
      <c r="C31" s="5">
        <f t="shared" si="4"/>
        <v>7.636363636363637E-2</v>
      </c>
      <c r="D31" s="6"/>
      <c r="E31" s="14" t="s">
        <v>6</v>
      </c>
      <c r="F31" s="15">
        <v>105</v>
      </c>
      <c r="G31" s="27">
        <f t="shared" si="5"/>
        <v>6.5625000000000003E-2</v>
      </c>
    </row>
    <row r="32" spans="1:7" ht="16.5" x14ac:dyDescent="0.3">
      <c r="A32" s="32" t="s">
        <v>8</v>
      </c>
      <c r="B32" s="15">
        <v>115</v>
      </c>
      <c r="C32" s="5">
        <f t="shared" si="4"/>
        <v>5.2272727272727269E-2</v>
      </c>
      <c r="D32" s="6"/>
      <c r="E32" s="14" t="s">
        <v>8</v>
      </c>
      <c r="F32" s="15">
        <v>105</v>
      </c>
      <c r="G32" s="27">
        <f t="shared" si="5"/>
        <v>6.5625000000000003E-2</v>
      </c>
    </row>
    <row r="33" spans="1:7" ht="16.5" x14ac:dyDescent="0.3">
      <c r="A33" s="32" t="s">
        <v>3</v>
      </c>
      <c r="B33" s="15">
        <v>499</v>
      </c>
      <c r="C33" s="5">
        <f t="shared" si="4"/>
        <v>0.22681818181818181</v>
      </c>
      <c r="D33" s="6"/>
      <c r="E33" s="14" t="s">
        <v>3</v>
      </c>
      <c r="F33" s="15">
        <v>349</v>
      </c>
      <c r="G33" s="27">
        <f t="shared" si="5"/>
        <v>0.21812500000000001</v>
      </c>
    </row>
    <row r="34" spans="1:7" ht="16.5" x14ac:dyDescent="0.3">
      <c r="A34" s="32" t="s">
        <v>5</v>
      </c>
      <c r="B34" s="15">
        <v>151</v>
      </c>
      <c r="C34" s="5">
        <f t="shared" si="4"/>
        <v>6.8636363636363634E-2</v>
      </c>
      <c r="D34" s="6"/>
      <c r="E34" s="14" t="s">
        <v>5</v>
      </c>
      <c r="F34" s="15">
        <v>123</v>
      </c>
      <c r="G34" s="27">
        <f t="shared" si="5"/>
        <v>7.6874999999999999E-2</v>
      </c>
    </row>
    <row r="35" spans="1:7" ht="16.5" x14ac:dyDescent="0.3">
      <c r="A35" s="32" t="s">
        <v>7</v>
      </c>
      <c r="B35" s="15">
        <v>88</v>
      </c>
      <c r="C35" s="5">
        <f t="shared" si="4"/>
        <v>0.04</v>
      </c>
      <c r="D35" s="6"/>
      <c r="E35" s="14" t="s">
        <v>7</v>
      </c>
      <c r="F35" s="15">
        <v>64</v>
      </c>
      <c r="G35" s="27">
        <f t="shared" si="5"/>
        <v>0.04</v>
      </c>
    </row>
    <row r="36" spans="1:7" ht="17.25" thickBot="1" x14ac:dyDescent="0.35">
      <c r="A36" s="33" t="s">
        <v>9</v>
      </c>
      <c r="B36" s="17">
        <v>63</v>
      </c>
      <c r="C36" s="9">
        <f t="shared" si="4"/>
        <v>2.8636363636363637E-2</v>
      </c>
      <c r="D36" s="6"/>
      <c r="E36" s="16" t="s">
        <v>9</v>
      </c>
      <c r="F36" s="17">
        <v>46</v>
      </c>
      <c r="G36" s="29">
        <f t="shared" si="5"/>
        <v>2.8750000000000001E-2</v>
      </c>
    </row>
    <row r="37" spans="1:7" ht="18" thickTop="1" thickBot="1" x14ac:dyDescent="0.35">
      <c r="A37" s="30" t="s">
        <v>10</v>
      </c>
      <c r="B37" s="12">
        <f>SUM(B29:B36)</f>
        <v>2200</v>
      </c>
      <c r="C37" s="13">
        <f t="shared" si="4"/>
        <v>1</v>
      </c>
      <c r="D37" s="6"/>
      <c r="E37" s="11" t="s">
        <v>10</v>
      </c>
      <c r="F37" s="12">
        <f>SUM(F29:F36)</f>
        <v>1600</v>
      </c>
      <c r="G37" s="31">
        <f t="shared" si="5"/>
        <v>1</v>
      </c>
    </row>
    <row r="38" spans="1:7" ht="17.25" thickBot="1" x14ac:dyDescent="0.35">
      <c r="A38" s="23"/>
      <c r="B38" s="6"/>
      <c r="C38" s="6"/>
      <c r="D38" s="6"/>
      <c r="E38" s="6"/>
      <c r="F38" s="6"/>
      <c r="G38" s="24"/>
    </row>
    <row r="39" spans="1:7" ht="16.5" x14ac:dyDescent="0.3">
      <c r="A39" s="35" t="s">
        <v>22</v>
      </c>
      <c r="B39" s="36"/>
      <c r="C39" s="37"/>
      <c r="D39" s="6"/>
      <c r="E39" s="38" t="s">
        <v>23</v>
      </c>
      <c r="F39" s="36"/>
      <c r="G39" s="39"/>
    </row>
    <row r="40" spans="1:7" ht="16.5" x14ac:dyDescent="0.3">
      <c r="A40" s="25" t="s">
        <v>0</v>
      </c>
      <c r="B40" s="21" t="s">
        <v>16</v>
      </c>
      <c r="C40" s="22" t="s">
        <v>19</v>
      </c>
      <c r="D40" s="6"/>
      <c r="E40" s="20" t="s">
        <v>0</v>
      </c>
      <c r="F40" s="21" t="s">
        <v>16</v>
      </c>
      <c r="G40" s="26" t="s">
        <v>19</v>
      </c>
    </row>
    <row r="41" spans="1:7" ht="16.5" x14ac:dyDescent="0.3">
      <c r="A41" s="32" t="s">
        <v>2</v>
      </c>
      <c r="B41" s="15">
        <v>283</v>
      </c>
      <c r="C41" s="5">
        <f>SUM(B41/1204)</f>
        <v>0.2350498338870432</v>
      </c>
      <c r="D41" s="6"/>
      <c r="E41" s="14" t="s">
        <v>2</v>
      </c>
      <c r="F41" s="18">
        <v>227</v>
      </c>
      <c r="G41" s="27">
        <f>SUM(F41/797)</f>
        <v>0.28481806775407781</v>
      </c>
    </row>
    <row r="42" spans="1:7" ht="16.5" x14ac:dyDescent="0.3">
      <c r="A42" s="32" t="s">
        <v>4</v>
      </c>
      <c r="B42" s="15">
        <v>292</v>
      </c>
      <c r="C42" s="5">
        <f t="shared" ref="C42:C49" si="6">SUM(B42/1204)</f>
        <v>0.2425249169435216</v>
      </c>
      <c r="D42" s="6"/>
      <c r="E42" s="14" t="s">
        <v>4</v>
      </c>
      <c r="F42" s="18">
        <v>154</v>
      </c>
      <c r="G42" s="27">
        <f t="shared" ref="G42:G49" si="7">SUM(F42/797)</f>
        <v>0.19322459222082811</v>
      </c>
    </row>
    <row r="43" spans="1:7" ht="16.5" x14ac:dyDescent="0.3">
      <c r="A43" s="32" t="s">
        <v>6</v>
      </c>
      <c r="B43" s="15">
        <v>63</v>
      </c>
      <c r="C43" s="5">
        <f t="shared" si="6"/>
        <v>5.232558139534884E-2</v>
      </c>
      <c r="D43" s="6"/>
      <c r="E43" s="14" t="s">
        <v>6</v>
      </c>
      <c r="F43" s="18">
        <v>49</v>
      </c>
      <c r="G43" s="27">
        <f t="shared" si="7"/>
        <v>6.148055207026349E-2</v>
      </c>
    </row>
    <row r="44" spans="1:7" ht="16.5" x14ac:dyDescent="0.3">
      <c r="A44" s="32" t="s">
        <v>8</v>
      </c>
      <c r="B44" s="15">
        <v>71</v>
      </c>
      <c r="C44" s="5">
        <f t="shared" si="6"/>
        <v>5.8970099667774084E-2</v>
      </c>
      <c r="D44" s="6"/>
      <c r="E44" s="14" t="s">
        <v>8</v>
      </c>
      <c r="F44" s="18">
        <v>38</v>
      </c>
      <c r="G44" s="27">
        <f t="shared" si="7"/>
        <v>4.7678795483061483E-2</v>
      </c>
    </row>
    <row r="45" spans="1:7" ht="16.5" x14ac:dyDescent="0.3">
      <c r="A45" s="32" t="s">
        <v>3</v>
      </c>
      <c r="B45" s="15">
        <v>316</v>
      </c>
      <c r="C45" s="5">
        <f t="shared" si="6"/>
        <v>0.26245847176079734</v>
      </c>
      <c r="D45" s="6"/>
      <c r="E45" s="14" t="s">
        <v>3</v>
      </c>
      <c r="F45" s="18">
        <v>209</v>
      </c>
      <c r="G45" s="27">
        <f t="shared" si="7"/>
        <v>0.26223337515683814</v>
      </c>
    </row>
    <row r="46" spans="1:7" ht="16.5" x14ac:dyDescent="0.3">
      <c r="A46" s="32" t="s">
        <v>5</v>
      </c>
      <c r="B46" s="15">
        <v>79</v>
      </c>
      <c r="C46" s="5">
        <f t="shared" si="6"/>
        <v>6.5614617940199335E-2</v>
      </c>
      <c r="D46" s="6"/>
      <c r="E46" s="14" t="s">
        <v>5</v>
      </c>
      <c r="F46" s="18">
        <v>73</v>
      </c>
      <c r="G46" s="27">
        <f t="shared" si="7"/>
        <v>9.1593475533249688E-2</v>
      </c>
    </row>
    <row r="47" spans="1:7" ht="16.5" x14ac:dyDescent="0.3">
      <c r="A47" s="32" t="s">
        <v>7</v>
      </c>
      <c r="B47" s="15">
        <v>43</v>
      </c>
      <c r="C47" s="5">
        <f t="shared" si="6"/>
        <v>3.5714285714285712E-2</v>
      </c>
      <c r="D47" s="6"/>
      <c r="E47" s="14" t="s">
        <v>7</v>
      </c>
      <c r="F47" s="18">
        <v>28</v>
      </c>
      <c r="G47" s="27">
        <f t="shared" si="7"/>
        <v>3.5131744040150563E-2</v>
      </c>
    </row>
    <row r="48" spans="1:7" ht="17.25" thickBot="1" x14ac:dyDescent="0.35">
      <c r="A48" s="33" t="s">
        <v>9</v>
      </c>
      <c r="B48" s="17">
        <v>57</v>
      </c>
      <c r="C48" s="9">
        <f t="shared" si="6"/>
        <v>4.7342192691029898E-2</v>
      </c>
      <c r="D48" s="6"/>
      <c r="E48" s="16" t="s">
        <v>9</v>
      </c>
      <c r="F48" s="19">
        <v>19</v>
      </c>
      <c r="G48" s="29">
        <f t="shared" si="7"/>
        <v>2.3839397741530741E-2</v>
      </c>
    </row>
    <row r="49" spans="1:7" ht="18" thickTop="1" thickBot="1" x14ac:dyDescent="0.35">
      <c r="A49" s="28" t="s">
        <v>10</v>
      </c>
      <c r="B49" s="8">
        <f>SUM(B41:B48)</f>
        <v>1204</v>
      </c>
      <c r="C49" s="9">
        <f t="shared" si="6"/>
        <v>1</v>
      </c>
      <c r="D49" s="10"/>
      <c r="E49" s="7" t="s">
        <v>10</v>
      </c>
      <c r="F49" s="10">
        <f>SUM(F41:F48)</f>
        <v>797</v>
      </c>
      <c r="G49" s="29">
        <f t="shared" si="7"/>
        <v>1</v>
      </c>
    </row>
    <row r="50" spans="1:7" ht="15.75" thickTop="1" x14ac:dyDescent="0.25">
      <c r="A50" s="34" t="s">
        <v>25</v>
      </c>
    </row>
  </sheetData>
  <mergeCells count="9">
    <mergeCell ref="A39:C39"/>
    <mergeCell ref="E39:G39"/>
    <mergeCell ref="A1:G1"/>
    <mergeCell ref="A3:C3"/>
    <mergeCell ref="E3:G3"/>
    <mergeCell ref="A15:C15"/>
    <mergeCell ref="E15:G15"/>
    <mergeCell ref="A27:C27"/>
    <mergeCell ref="E27:G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DPH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Cathryn</dc:creator>
  <cp:lastModifiedBy>Hayes, Laura</cp:lastModifiedBy>
  <dcterms:created xsi:type="dcterms:W3CDTF">2015-12-03T14:20:46Z</dcterms:created>
  <dcterms:modified xsi:type="dcterms:W3CDTF">2016-02-18T15:58:24Z</dcterms:modified>
</cp:coreProperties>
</file>