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20" windowWidth="11460" windowHeight="6090"/>
  </bookViews>
  <sheets>
    <sheet name="Statistics" sheetId="1" r:id="rId1"/>
    <sheet name="Charitable Game" sheetId="3" r:id="rId2"/>
    <sheet name="Accounting" sheetId="4" r:id="rId3"/>
    <sheet name="2012" sheetId="6" r:id="rId4"/>
    <sheet name="2011" sheetId="5" r:id="rId5"/>
  </sheets>
  <definedNames>
    <definedName name="_xlnm.Print_Titles" localSheetId="2">Accounting!$A:$A</definedName>
  </definedNames>
  <calcPr calcId="145621"/>
</workbook>
</file>

<file path=xl/calcChain.xml><?xml version="1.0" encoding="utf-8"?>
<calcChain xmlns="http://schemas.openxmlformats.org/spreadsheetml/2006/main">
  <c r="I62" i="1" l="1"/>
  <c r="H62" i="1"/>
  <c r="H31" i="6"/>
  <c r="G31" i="6"/>
  <c r="F31" i="6"/>
  <c r="E31" i="6"/>
  <c r="D31" i="6"/>
  <c r="C31" i="6"/>
  <c r="M15" i="6"/>
  <c r="L15" i="6"/>
  <c r="K15" i="6"/>
  <c r="J15" i="6"/>
  <c r="I15" i="6"/>
  <c r="H15" i="6"/>
  <c r="G15" i="6"/>
  <c r="F15" i="6"/>
  <c r="E15" i="6"/>
  <c r="D15" i="6"/>
  <c r="C15" i="6"/>
  <c r="J34" i="5"/>
  <c r="I34" i="5"/>
  <c r="H34" i="5"/>
  <c r="G34" i="5"/>
  <c r="F34" i="5"/>
  <c r="E34" i="5"/>
  <c r="D34" i="5"/>
  <c r="C34" i="5"/>
  <c r="M16" i="5"/>
  <c r="L16" i="5"/>
  <c r="K16" i="5"/>
  <c r="J16" i="5"/>
  <c r="I16" i="5"/>
  <c r="H16" i="5"/>
  <c r="G16" i="5"/>
  <c r="F16" i="5"/>
  <c r="E16" i="5"/>
  <c r="D16" i="5"/>
  <c r="C16" i="5"/>
  <c r="I63" i="1"/>
  <c r="H63" i="1"/>
  <c r="G63" i="1"/>
  <c r="W32" i="4"/>
  <c r="V32" i="4"/>
  <c r="S525" i="3"/>
  <c r="R525" i="3"/>
  <c r="Q525" i="3"/>
  <c r="P525" i="3"/>
  <c r="O525" i="3"/>
  <c r="N525" i="3"/>
  <c r="M525" i="3"/>
  <c r="L525" i="3"/>
  <c r="K525" i="3"/>
  <c r="J525" i="3"/>
  <c r="I525" i="3"/>
  <c r="H525" i="3"/>
  <c r="G525" i="3"/>
  <c r="F525" i="3"/>
  <c r="E525" i="3"/>
  <c r="D525" i="3"/>
  <c r="C525" i="3"/>
  <c r="I61" i="1"/>
  <c r="N483" i="3"/>
  <c r="O483" i="3"/>
  <c r="H61" i="1"/>
  <c r="G61" i="1"/>
  <c r="S504" i="3"/>
  <c r="R504" i="3"/>
  <c r="Q504" i="3"/>
  <c r="P504" i="3"/>
  <c r="O504" i="3"/>
  <c r="N504" i="3"/>
  <c r="M504" i="3"/>
  <c r="L504" i="3"/>
  <c r="K504" i="3"/>
  <c r="J504" i="3"/>
  <c r="I504" i="3"/>
  <c r="H504" i="3"/>
  <c r="G504" i="3"/>
  <c r="F504" i="3"/>
  <c r="E504" i="3"/>
  <c r="D504" i="3"/>
  <c r="C504" i="3"/>
  <c r="I60" i="1"/>
  <c r="H60" i="1"/>
  <c r="G60" i="1"/>
  <c r="U483" i="3"/>
  <c r="T483" i="3"/>
  <c r="S483" i="3"/>
  <c r="R483" i="3"/>
  <c r="Q483" i="3"/>
  <c r="P483" i="3"/>
  <c r="M483" i="3"/>
  <c r="L483" i="3"/>
  <c r="K483" i="3"/>
  <c r="J483" i="3"/>
  <c r="I483" i="3"/>
  <c r="H483" i="3"/>
  <c r="G483" i="3"/>
  <c r="F483" i="3"/>
  <c r="E483" i="3"/>
  <c r="D483" i="3"/>
  <c r="C483" i="3"/>
  <c r="U462" i="3"/>
  <c r="U441" i="3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C19" i="3"/>
  <c r="E19" i="3"/>
  <c r="H19" i="3"/>
  <c r="I19" i="3"/>
  <c r="J19" i="3"/>
  <c r="K19" i="3"/>
  <c r="L19" i="3"/>
  <c r="M19" i="3"/>
  <c r="N19" i="3"/>
  <c r="O19" i="3"/>
  <c r="P19" i="3"/>
  <c r="Q19" i="3"/>
  <c r="R19" i="3"/>
  <c r="S19" i="3"/>
  <c r="V19" i="3"/>
  <c r="W19" i="3"/>
  <c r="X19" i="3"/>
  <c r="C39" i="3"/>
  <c r="E39" i="3"/>
  <c r="F39" i="3"/>
  <c r="H39" i="3"/>
  <c r="I39" i="3"/>
  <c r="J39" i="3"/>
  <c r="K39" i="3"/>
  <c r="L39" i="3"/>
  <c r="M39" i="3"/>
  <c r="N39" i="3"/>
  <c r="O39" i="3"/>
  <c r="P39" i="3"/>
  <c r="Q39" i="3"/>
  <c r="R39" i="3"/>
  <c r="S39" i="3"/>
  <c r="V39" i="3"/>
  <c r="W39" i="3"/>
  <c r="X39" i="3"/>
  <c r="C58" i="3"/>
  <c r="D58" i="3"/>
  <c r="D59" i="3"/>
  <c r="E58" i="3"/>
  <c r="C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V59" i="3"/>
  <c r="W59" i="3"/>
  <c r="X59" i="3"/>
  <c r="C78" i="3"/>
  <c r="D78" i="3"/>
  <c r="D79" i="3"/>
  <c r="E78" i="3"/>
  <c r="E79" i="3" s="1"/>
  <c r="C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V79" i="3"/>
  <c r="W79" i="3"/>
  <c r="X7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V99" i="3"/>
  <c r="W99" i="3"/>
  <c r="X99" i="3"/>
  <c r="C118" i="3"/>
  <c r="C119" i="3"/>
  <c r="D118" i="3"/>
  <c r="E118" i="3"/>
  <c r="E119" i="3"/>
  <c r="D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V119" i="3"/>
  <c r="W119" i="3"/>
  <c r="X119" i="3"/>
  <c r="C138" i="3"/>
  <c r="C139" i="3"/>
  <c r="D138" i="3"/>
  <c r="D139" i="3" s="1"/>
  <c r="E138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V139" i="3"/>
  <c r="W139" i="3"/>
  <c r="X139" i="3"/>
  <c r="C158" i="3"/>
  <c r="C159" i="3" s="1"/>
  <c r="D158" i="3"/>
  <c r="D159" i="3"/>
  <c r="E158" i="3"/>
  <c r="E159" i="3" s="1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V159" i="3"/>
  <c r="W159" i="3"/>
  <c r="X159" i="3"/>
  <c r="C178" i="3"/>
  <c r="C179" i="3" s="1"/>
  <c r="D178" i="3"/>
  <c r="D179" i="3" s="1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V179" i="3"/>
  <c r="W179" i="3"/>
  <c r="X17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V199" i="3"/>
  <c r="W199" i="3"/>
  <c r="X19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V219" i="3"/>
  <c r="W219" i="3"/>
  <c r="X21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V239" i="3"/>
  <c r="W239" i="3"/>
  <c r="X23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V259" i="3"/>
  <c r="W259" i="3"/>
  <c r="X25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V279" i="3"/>
  <c r="W279" i="3"/>
  <c r="X27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V299" i="3"/>
  <c r="W299" i="3"/>
  <c r="X29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V319" i="3"/>
  <c r="W319" i="3"/>
  <c r="X31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R420" i="3"/>
  <c r="S420" i="3"/>
  <c r="T420" i="3"/>
  <c r="U420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R441" i="3"/>
  <c r="S441" i="3"/>
  <c r="T441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R462" i="3"/>
  <c r="S462" i="3"/>
  <c r="T462" i="3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</calcChain>
</file>

<file path=xl/sharedStrings.xml><?xml version="1.0" encoding="utf-8"?>
<sst xmlns="http://schemas.openxmlformats.org/spreadsheetml/2006/main" count="1305" uniqueCount="98">
  <si>
    <t>Charitable Games Statistics</t>
  </si>
  <si>
    <t>BINGO</t>
  </si>
  <si>
    <t>SEALED TICKETS</t>
  </si>
  <si>
    <t>Fiscal Year</t>
  </si>
  <si>
    <t>Gross Receipts</t>
  </si>
  <si>
    <t>Net Profit to the Organization</t>
  </si>
  <si>
    <t>General Fund Transfers</t>
  </si>
  <si>
    <t>Number of tickets</t>
  </si>
  <si>
    <t>Retail Value</t>
  </si>
  <si>
    <t>Profit to Organization</t>
  </si>
  <si>
    <t xml:space="preserve">    RAFFLES AND BAZAARS</t>
  </si>
  <si>
    <t xml:space="preserve">       LAS VEGAS NIGHTS</t>
  </si>
  <si>
    <t>TOTAL CHARITABLE GAMES</t>
  </si>
  <si>
    <t>FY1989-90</t>
  </si>
  <si>
    <t>Sealed Tickets</t>
  </si>
  <si>
    <t>RAFFLES</t>
  </si>
  <si>
    <t>BAZAARS</t>
  </si>
  <si>
    <t>Games of Chance</t>
  </si>
  <si>
    <t>Month</t>
  </si>
  <si>
    <t>Year</t>
  </si>
  <si>
    <t>Prizes</t>
  </si>
  <si>
    <t>Net Profit</t>
  </si>
  <si>
    <t>Fee Paid</t>
  </si>
  <si>
    <t>Amount Transferred To General Fund</t>
  </si>
  <si>
    <t>Number of Reports</t>
  </si>
  <si>
    <t>Gross Retail Value</t>
  </si>
  <si>
    <t>Prizes Paid</t>
  </si>
  <si>
    <t>State Share</t>
  </si>
  <si>
    <t>Tickets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</si>
  <si>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</si>
  <si>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</si>
  <si>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</si>
  <si>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</si>
  <si>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</si>
  <si>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</si>
  <si>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</si>
  <si>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</si>
  <si>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</si>
  <si>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</si>
  <si>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</si>
  <si>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</si>
  <si>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</si>
  <si>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FY1987-88</t>
  </si>
  <si>
    <t>N/A</t>
  </si>
  <si>
    <t>FY1988-89</t>
  </si>
  <si>
    <t>FY1990-91</t>
  </si>
  <si>
    <t>FY1991-92</t>
  </si>
  <si>
    <t>FY1992-93</t>
  </si>
  <si>
    <t>FY1993-94</t>
  </si>
  <si>
    <t>FY1994-95</t>
  </si>
  <si>
    <t>FY1995-96</t>
  </si>
  <si>
    <t>FY1996-97</t>
  </si>
  <si>
    <t>FY1997-98</t>
  </si>
  <si>
    <t>FY1998-99</t>
  </si>
  <si>
    <t>FY1999-00</t>
  </si>
  <si>
    <t>FY2000-01</t>
  </si>
  <si>
    <t>FY2001-02</t>
  </si>
  <si>
    <t>FY2002-03</t>
  </si>
  <si>
    <t>FY2003-04</t>
  </si>
  <si>
    <t>FY2004-05</t>
  </si>
  <si>
    <t>FY2005-06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</si>
  <si>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</si>
  <si>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</si>
  <si>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</si>
  <si>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</si>
  <si>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</si>
  <si>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</si>
  <si>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</si>
  <si>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</si>
  <si>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</si>
  <si>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</si>
  <si>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</si>
  <si>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</si>
  <si>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</si>
  <si>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</si>
  <si>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</si>
  <si>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</si>
  <si>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</si>
  <si>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</si>
  <si>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FY2006-07</t>
  </si>
  <si>
    <t>2005-2006</t>
  </si>
  <si>
    <t>FY2007-08</t>
  </si>
  <si>
    <t>2006-2007</t>
  </si>
  <si>
    <t>FY2008-09</t>
  </si>
  <si>
    <t>2007-2008</t>
  </si>
  <si>
    <t>Sheet Ticket Revenue</t>
  </si>
  <si>
    <t>FY2009-10</t>
  </si>
  <si>
    <t>2008-2009</t>
  </si>
  <si>
    <t>SHEET TICKET REVENUE</t>
  </si>
  <si>
    <t>SHEET TICKETS</t>
  </si>
  <si>
    <t>Revenue</t>
  </si>
  <si>
    <t>FY2010-11</t>
  </si>
  <si>
    <t>2009-2010</t>
  </si>
  <si>
    <t>FY2011-12</t>
  </si>
  <si>
    <t>2010-2011</t>
  </si>
  <si>
    <t>FY2012-13</t>
  </si>
  <si>
    <t>2011-2012</t>
  </si>
  <si>
    <t>Sealed Tickets for FY 2011-12 is through April 20,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</si>
</sst>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17">
    <font>
      <sz val="12"/>
      <name val="Arial"/>
    </font>
    <font>
      <b/>
      <sz val="12"/>
      <color indexed="8"/>
      <name val="Arial"/>
      <family val="2"/>
    </font>
    <font>
      <b/>
      <sz val="14"/>
      <name val="Garmond (W1)"/>
      <family val="1"/>
    </font>
    <font>
      <sz val="10"/>
      <name val="Garmond (W1)"/>
      <family val="1"/>
    </font>
    <font>
      <b/>
      <sz val="10"/>
      <name val="Garmond (W1)"/>
      <family val="1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8"/>
      <color indexed="8"/>
      <name val="Garmond (W1)"/>
      <family val="1"/>
    </font>
    <font>
      <b/>
      <sz val="12"/>
      <color indexed="8"/>
      <name val="Garmond (W1)"/>
      <family val="1"/>
    </font>
    <font>
      <b/>
      <sz val="14"/>
      <color indexed="8"/>
      <name val="Garmond (W1)"/>
      <family val="1"/>
    </font>
    <font>
      <b/>
      <sz val="10"/>
      <color indexed="8"/>
      <name val="Garmond (W1)"/>
      <family val="1"/>
    </font>
    <font>
      <sz val="10"/>
      <color indexed="8"/>
      <name val="Garmond (W1)"/>
      <family val="1"/>
    </font>
    <font>
      <sz val="10"/>
      <color indexed="8"/>
      <name val="Garmond (W1)"/>
    </font>
    <font>
      <b/>
      <sz val="12"/>
      <color indexed="8"/>
      <name val="Garmond (W1)"/>
    </font>
    <font>
      <sz val="12"/>
      <color indexed="8"/>
      <name val="Garmond (W1)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Continuous"/>
    </xf>
    <xf numFmtId="0" fontId="4" fillId="2" borderId="3" xfId="0" applyFont="1" applyFill="1" applyBorder="1" applyAlignment="1" applyProtection="1">
      <alignment horizontal="centerContinuous"/>
    </xf>
    <xf numFmtId="0" fontId="0" fillId="2" borderId="4" xfId="0" applyFill="1" applyBorder="1" applyProtection="1"/>
    <xf numFmtId="0" fontId="4" fillId="2" borderId="2" xfId="0" applyFont="1" applyFill="1" applyBorder="1" applyProtection="1"/>
    <xf numFmtId="0" fontId="4" fillId="2" borderId="3" xfId="0" applyFont="1" applyFill="1" applyBorder="1" applyProtection="1"/>
    <xf numFmtId="0" fontId="4" fillId="2" borderId="4" xfId="0" applyFont="1" applyFill="1" applyBorder="1" applyProtection="1"/>
    <xf numFmtId="0" fontId="0" fillId="2" borderId="0" xfId="0" applyFill="1" applyProtection="1"/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 wrapText="1"/>
    </xf>
    <xf numFmtId="0" fontId="4" fillId="2" borderId="7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4" fillId="2" borderId="9" xfId="0" applyFont="1" applyFill="1" applyBorder="1" applyAlignment="1" applyProtection="1">
      <alignment horizontal="center"/>
    </xf>
    <xf numFmtId="5" fontId="6" fillId="2" borderId="10" xfId="0" applyNumberFormat="1" applyFont="1" applyFill="1" applyBorder="1" applyAlignment="1" applyProtection="1">
      <alignment horizontal="center"/>
    </xf>
    <xf numFmtId="5" fontId="6" fillId="2" borderId="11" xfId="0" applyNumberFormat="1" applyFont="1" applyFill="1" applyBorder="1" applyAlignment="1" applyProtection="1">
      <alignment horizontal="center"/>
    </xf>
    <xf numFmtId="5" fontId="6" fillId="2" borderId="12" xfId="0" applyNumberFormat="1" applyFont="1" applyFill="1" applyBorder="1" applyAlignment="1" applyProtection="1">
      <alignment horizontal="center"/>
    </xf>
    <xf numFmtId="37" fontId="6" fillId="2" borderId="10" xfId="0" applyNumberFormat="1" applyFont="1" applyFill="1" applyBorder="1" applyAlignment="1" applyProtection="1">
      <alignment horizontal="center"/>
    </xf>
    <xf numFmtId="5" fontId="6" fillId="2" borderId="9" xfId="0" applyNumberFormat="1" applyFont="1" applyFill="1" applyBorder="1" applyAlignment="1" applyProtection="1">
      <alignment horizontal="center"/>
    </xf>
    <xf numFmtId="0" fontId="7" fillId="2" borderId="0" xfId="0" applyFont="1" applyFill="1" applyProtection="1"/>
    <xf numFmtId="0" fontId="8" fillId="2" borderId="0" xfId="0" applyFont="1" applyFill="1" applyProtection="1"/>
    <xf numFmtId="0" fontId="9" fillId="2" borderId="0" xfId="0" applyFont="1" applyFill="1" applyAlignment="1" applyProtection="1">
      <alignment horizontal="centerContinuous"/>
    </xf>
    <xf numFmtId="0" fontId="7" fillId="2" borderId="0" xfId="0" applyFont="1" applyFill="1" applyAlignment="1" applyProtection="1">
      <alignment horizontal="center" wrapText="1"/>
    </xf>
    <xf numFmtId="0" fontId="9" fillId="2" borderId="13" xfId="0" applyFont="1" applyFill="1" applyBorder="1" applyAlignment="1" applyProtection="1">
      <alignment horizontal="centerContinuous" wrapText="1"/>
    </xf>
    <xf numFmtId="0" fontId="1" fillId="2" borderId="14" xfId="0" applyFont="1" applyFill="1" applyBorder="1" applyAlignment="1" applyProtection="1">
      <alignment horizontal="centerContinuous" wrapText="1"/>
    </xf>
    <xf numFmtId="0" fontId="9" fillId="2" borderId="11" xfId="0" applyFont="1" applyFill="1" applyBorder="1" applyAlignment="1" applyProtection="1">
      <alignment horizontal="centerContinuous" wrapText="1"/>
    </xf>
    <xf numFmtId="0" fontId="10" fillId="2" borderId="14" xfId="0" applyFont="1" applyFill="1" applyBorder="1" applyAlignment="1" applyProtection="1">
      <alignment horizontal="centerContinuous" wrapText="1"/>
    </xf>
    <xf numFmtId="0" fontId="9" fillId="2" borderId="13" xfId="0" applyFont="1" applyFill="1" applyBorder="1" applyAlignment="1" applyProtection="1">
      <alignment horizontal="centerContinuous"/>
    </xf>
    <xf numFmtId="0" fontId="9" fillId="2" borderId="11" xfId="0" applyFont="1" applyFill="1" applyBorder="1" applyAlignment="1" applyProtection="1">
      <alignment horizontal="centerContinuous"/>
    </xf>
    <xf numFmtId="0" fontId="11" fillId="2" borderId="11" xfId="0" applyFont="1" applyFill="1" applyBorder="1" applyAlignment="1" applyProtection="1">
      <alignment horizontal="centerContinuous"/>
    </xf>
    <xf numFmtId="0" fontId="9" fillId="2" borderId="14" xfId="0" applyFont="1" applyFill="1" applyBorder="1" applyAlignment="1" applyProtection="1">
      <alignment horizontal="centerContinuous"/>
    </xf>
    <xf numFmtId="0" fontId="10" fillId="2" borderId="14" xfId="0" applyFont="1" applyFill="1" applyBorder="1" applyAlignment="1" applyProtection="1">
      <alignment horizontal="centerContinuous"/>
    </xf>
    <xf numFmtId="0" fontId="11" fillId="2" borderId="13" xfId="0" applyFont="1" applyFill="1" applyBorder="1" applyAlignment="1" applyProtection="1">
      <alignment horizontal="center" wrapText="1"/>
    </xf>
    <xf numFmtId="0" fontId="11" fillId="2" borderId="14" xfId="0" applyFont="1" applyFill="1" applyBorder="1" applyAlignment="1" applyProtection="1">
      <alignment horizontal="center" wrapText="1"/>
    </xf>
    <xf numFmtId="0" fontId="11" fillId="2" borderId="12" xfId="0" applyFont="1" applyFill="1" applyBorder="1" applyAlignment="1" applyProtection="1">
      <alignment horizontal="center" wrapText="1"/>
    </xf>
    <xf numFmtId="0" fontId="11" fillId="2" borderId="9" xfId="0" applyFont="1" applyFill="1" applyBorder="1" applyAlignment="1" applyProtection="1">
      <alignment horizontal="center" wrapText="1"/>
    </xf>
    <xf numFmtId="0" fontId="11" fillId="2" borderId="15" xfId="0" applyFont="1" applyFill="1" applyBorder="1" applyAlignment="1" applyProtection="1">
      <alignment horizontal="center" wrapText="1"/>
    </xf>
    <xf numFmtId="0" fontId="11" fillId="2" borderId="16" xfId="0" applyFont="1" applyFill="1" applyBorder="1" applyAlignment="1" applyProtection="1">
      <alignment horizontal="center" wrapText="1"/>
    </xf>
    <xf numFmtId="0" fontId="12" fillId="2" borderId="13" xfId="0" applyFont="1" applyFill="1" applyBorder="1" applyProtection="1"/>
    <xf numFmtId="0" fontId="12" fillId="2" borderId="14" xfId="0" applyFont="1" applyFill="1" applyBorder="1" applyAlignment="1" applyProtection="1">
      <alignment horizontal="left"/>
    </xf>
    <xf numFmtId="5" fontId="12" fillId="2" borderId="12" xfId="0" applyNumberFormat="1" applyFont="1" applyFill="1" applyBorder="1" applyAlignment="1" applyProtection="1">
      <alignment horizontal="right"/>
    </xf>
    <xf numFmtId="5" fontId="12" fillId="2" borderId="9" xfId="0" applyNumberFormat="1" applyFont="1" applyFill="1" applyBorder="1" applyAlignment="1" applyProtection="1">
      <alignment horizontal="right"/>
    </xf>
    <xf numFmtId="37" fontId="12" fillId="2" borderId="15" xfId="0" applyNumberFormat="1" applyFont="1" applyFill="1" applyBorder="1" applyAlignment="1" applyProtection="1">
      <alignment horizontal="right"/>
    </xf>
    <xf numFmtId="5" fontId="12" fillId="2" borderId="15" xfId="0" applyNumberFormat="1" applyFont="1" applyFill="1" applyBorder="1" applyAlignment="1" applyProtection="1">
      <alignment horizontal="right"/>
    </xf>
    <xf numFmtId="0" fontId="12" fillId="2" borderId="12" xfId="0" applyFont="1" applyFill="1" applyBorder="1" applyAlignment="1" applyProtection="1">
      <alignment horizontal="center"/>
    </xf>
    <xf numFmtId="0" fontId="12" fillId="2" borderId="14" xfId="0" applyFont="1" applyFill="1" applyBorder="1" applyAlignment="1" applyProtection="1">
      <alignment horizontal="center"/>
    </xf>
    <xf numFmtId="5" fontId="12" fillId="2" borderId="15" xfId="0" applyNumberFormat="1" applyFont="1" applyFill="1" applyBorder="1" applyAlignment="1" applyProtection="1">
      <alignment horizontal="center"/>
    </xf>
    <xf numFmtId="5" fontId="3" fillId="0" borderId="17" xfId="0" applyNumberFormat="1" applyFont="1" applyBorder="1" applyProtection="1"/>
    <xf numFmtId="0" fontId="12" fillId="2" borderId="15" xfId="0" applyFont="1" applyFill="1" applyBorder="1" applyAlignment="1" applyProtection="1">
      <alignment horizontal="right"/>
    </xf>
    <xf numFmtId="5" fontId="12" fillId="2" borderId="16" xfId="0" applyNumberFormat="1" applyFont="1" applyFill="1" applyBorder="1" applyAlignment="1" applyProtection="1">
      <alignment horizontal="right"/>
    </xf>
    <xf numFmtId="37" fontId="12" fillId="2" borderId="9" xfId="0" applyNumberFormat="1" applyFont="1" applyFill="1" applyBorder="1" applyAlignment="1" applyProtection="1">
      <alignment horizontal="right"/>
    </xf>
    <xf numFmtId="5" fontId="13" fillId="2" borderId="12" xfId="0" applyNumberFormat="1" applyFont="1" applyFill="1" applyBorder="1" applyAlignment="1" applyProtection="1">
      <alignment horizontal="right"/>
    </xf>
    <xf numFmtId="5" fontId="13" fillId="2" borderId="9" xfId="0" applyNumberFormat="1" applyFont="1" applyFill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7" fontId="13" fillId="2" borderId="15" xfId="0" applyNumberFormat="1" applyFont="1" applyFill="1" applyBorder="1" applyAlignment="1" applyProtection="1">
      <alignment horizontal="right"/>
    </xf>
    <xf numFmtId="37" fontId="0" fillId="0" borderId="0" xfId="0" applyNumberFormat="1" applyAlignment="1">
      <alignment horizontal="right"/>
    </xf>
    <xf numFmtId="37" fontId="0" fillId="0" borderId="0" xfId="0" applyNumberFormat="1"/>
    <xf numFmtId="5" fontId="13" fillId="2" borderId="16" xfId="0" applyNumberFormat="1" applyFont="1" applyFill="1" applyBorder="1" applyAlignment="1" applyProtection="1">
      <alignment horizontal="right"/>
    </xf>
    <xf numFmtId="5" fontId="0" fillId="0" borderId="0" xfId="0" applyNumberFormat="1"/>
    <xf numFmtId="164" fontId="0" fillId="0" borderId="0" xfId="0" applyNumberFormat="1"/>
    <xf numFmtId="3" fontId="0" fillId="0" borderId="0" xfId="0" applyNumberFormat="1"/>
    <xf numFmtId="3" fontId="10" fillId="2" borderId="14" xfId="0" applyNumberFormat="1" applyFont="1" applyFill="1" applyBorder="1" applyAlignment="1" applyProtection="1">
      <alignment horizontal="centerContinuous"/>
    </xf>
    <xf numFmtId="3" fontId="11" fillId="2" borderId="15" xfId="0" applyNumberFormat="1" applyFont="1" applyFill="1" applyBorder="1" applyAlignment="1" applyProtection="1">
      <alignment horizontal="center" wrapText="1"/>
    </xf>
    <xf numFmtId="3" fontId="12" fillId="2" borderId="14" xfId="0" applyNumberFormat="1" applyFont="1" applyFill="1" applyBorder="1" applyAlignment="1" applyProtection="1">
      <alignment horizontal="center"/>
    </xf>
    <xf numFmtId="3" fontId="12" fillId="2" borderId="15" xfId="0" applyNumberFormat="1" applyFont="1" applyFill="1" applyBorder="1" applyAlignment="1" applyProtection="1">
      <alignment horizontal="right"/>
    </xf>
    <xf numFmtId="3" fontId="7" fillId="2" borderId="0" xfId="0" applyNumberFormat="1" applyFont="1" applyFill="1" applyProtection="1"/>
    <xf numFmtId="3" fontId="7" fillId="2" borderId="0" xfId="0" applyNumberFormat="1" applyFont="1" applyFill="1" applyAlignment="1" applyProtection="1">
      <alignment horizontal="center" wrapText="1"/>
    </xf>
    <xf numFmtId="3" fontId="13" fillId="2" borderId="15" xfId="0" applyNumberFormat="1" applyFont="1" applyFill="1" applyBorder="1" applyAlignment="1" applyProtection="1">
      <alignment horizontal="right"/>
    </xf>
    <xf numFmtId="0" fontId="11" fillId="2" borderId="12" xfId="0" applyFont="1" applyFill="1" applyBorder="1" applyAlignment="1" applyProtection="1">
      <alignment horizontal="right" wrapText="1"/>
    </xf>
    <xf numFmtId="0" fontId="11" fillId="2" borderId="9" xfId="0" applyFont="1" applyFill="1" applyBorder="1" applyAlignment="1" applyProtection="1">
      <alignment horizontal="right" wrapText="1"/>
    </xf>
    <xf numFmtId="0" fontId="11" fillId="2" borderId="15" xfId="0" applyFont="1" applyFill="1" applyBorder="1" applyAlignment="1" applyProtection="1">
      <alignment horizontal="right" wrapText="1"/>
    </xf>
    <xf numFmtId="0" fontId="11" fillId="2" borderId="16" xfId="0" applyFont="1" applyFill="1" applyBorder="1" applyAlignment="1" applyProtection="1">
      <alignment horizontal="right" wrapText="1"/>
    </xf>
    <xf numFmtId="164" fontId="0" fillId="0" borderId="16" xfId="0" applyNumberFormat="1" applyBorder="1"/>
    <xf numFmtId="164" fontId="0" fillId="0" borderId="9" xfId="0" applyNumberFormat="1" applyBorder="1"/>
    <xf numFmtId="3" fontId="15" fillId="2" borderId="15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3" fontId="0" fillId="0" borderId="16" xfId="0" applyNumberFormat="1" applyBorder="1"/>
    <xf numFmtId="0" fontId="1" fillId="0" borderId="0" xfId="0" applyFont="1" applyAlignment="1" applyProtection="1">
      <alignment horizontal="left"/>
    </xf>
    <xf numFmtId="0" fontId="1" fillId="2" borderId="15" xfId="0" applyFont="1" applyFill="1" applyBorder="1" applyAlignment="1" applyProtection="1">
      <alignment horizontal="center" wrapText="1"/>
    </xf>
    <xf numFmtId="0" fontId="14" fillId="2" borderId="15" xfId="0" applyFont="1" applyFill="1" applyBorder="1" applyAlignment="1" applyProtection="1">
      <alignment horizontal="center" wrapText="1"/>
    </xf>
    <xf numFmtId="0" fontId="13" fillId="2" borderId="15" xfId="0" applyFont="1" applyFill="1" applyBorder="1" applyAlignment="1" applyProtection="1">
      <alignment horizontal="center" wrapText="1"/>
    </xf>
    <xf numFmtId="0" fontId="15" fillId="2" borderId="15" xfId="0" applyFont="1" applyFill="1" applyBorder="1" applyAlignment="1" applyProtection="1">
      <alignment horizontal="center" wrapText="1"/>
    </xf>
    <xf numFmtId="0" fontId="10" fillId="2" borderId="11" xfId="0" applyFont="1" applyFill="1" applyBorder="1" applyAlignment="1" applyProtection="1">
      <alignment horizontal="centerContinuous" wrapText="1"/>
    </xf>
    <xf numFmtId="0" fontId="11" fillId="2" borderId="11" xfId="0" applyFont="1" applyFill="1" applyBorder="1" applyAlignment="1" applyProtection="1">
      <alignment horizontal="center" wrapText="1"/>
    </xf>
    <xf numFmtId="0" fontId="12" fillId="2" borderId="11" xfId="0" applyFont="1" applyFill="1" applyBorder="1" applyAlignment="1" applyProtection="1">
      <alignment horizontal="center"/>
    </xf>
    <xf numFmtId="37" fontId="12" fillId="2" borderId="12" xfId="0" applyNumberFormat="1" applyFont="1" applyFill="1" applyBorder="1" applyAlignment="1" applyProtection="1">
      <alignment horizontal="right"/>
    </xf>
    <xf numFmtId="37" fontId="12" fillId="2" borderId="11" xfId="0" applyNumberFormat="1" applyFont="1" applyFill="1" applyBorder="1" applyAlignment="1" applyProtection="1">
      <alignment horizontal="right"/>
    </xf>
    <xf numFmtId="37" fontId="12" fillId="2" borderId="10" xfId="0" applyNumberFormat="1" applyFont="1" applyFill="1" applyBorder="1" applyAlignment="1" applyProtection="1">
      <alignment horizontal="right"/>
    </xf>
    <xf numFmtId="5" fontId="12" fillId="2" borderId="11" xfId="0" applyNumberFormat="1" applyFont="1" applyFill="1" applyBorder="1" applyAlignment="1" applyProtection="1">
      <alignment horizontal="right"/>
    </xf>
    <xf numFmtId="0" fontId="12" fillId="2" borderId="11" xfId="0" applyFont="1" applyFill="1" applyBorder="1" applyAlignment="1" applyProtection="1">
      <alignment horizontal="right"/>
    </xf>
    <xf numFmtId="37" fontId="13" fillId="2" borderId="11" xfId="0" applyNumberFormat="1" applyFont="1" applyFill="1" applyBorder="1" applyAlignment="1" applyProtection="1">
      <alignment horizontal="right"/>
    </xf>
    <xf numFmtId="37" fontId="13" fillId="2" borderId="10" xfId="0" applyNumberFormat="1" applyFont="1" applyFill="1" applyBorder="1" applyAlignment="1" applyProtection="1">
      <alignment horizontal="right"/>
    </xf>
    <xf numFmtId="0" fontId="0" fillId="0" borderId="0" xfId="0" applyBorder="1" applyAlignment="1">
      <alignment horizontal="center" wrapText="1"/>
    </xf>
    <xf numFmtId="0" fontId="11" fillId="2" borderId="0" xfId="0" applyFont="1" applyFill="1" applyBorder="1" applyAlignment="1" applyProtection="1">
      <alignment horizontal="center" wrapText="1"/>
    </xf>
    <xf numFmtId="37" fontId="13" fillId="2" borderId="0" xfId="0" applyNumberFormat="1" applyFont="1" applyFill="1" applyBorder="1" applyAlignment="1" applyProtection="1">
      <alignment horizontal="right"/>
    </xf>
    <xf numFmtId="37" fontId="12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Alignment="1" applyProtection="1">
      <alignment horizontal="centerContinuous" wrapText="1"/>
    </xf>
    <xf numFmtId="37" fontId="13" fillId="2" borderId="9" xfId="0" applyNumberFormat="1" applyFont="1" applyFill="1" applyBorder="1" applyAlignment="1" applyProtection="1">
      <alignment horizontal="right"/>
    </xf>
    <xf numFmtId="0" fontId="10" fillId="2" borderId="13" xfId="0" applyFont="1" applyFill="1" applyBorder="1" applyAlignment="1" applyProtection="1">
      <alignment horizontal="centerContinuous" wrapText="1"/>
    </xf>
    <xf numFmtId="37" fontId="13" fillId="2" borderId="14" xfId="0" applyNumberFormat="1" applyFont="1" applyFill="1" applyBorder="1" applyAlignment="1" applyProtection="1">
      <alignment horizontal="right"/>
    </xf>
    <xf numFmtId="0" fontId="11" fillId="2" borderId="10" xfId="0" applyFont="1" applyFill="1" applyBorder="1" applyAlignment="1" applyProtection="1">
      <alignment horizontal="center" wrapText="1"/>
    </xf>
    <xf numFmtId="164" fontId="16" fillId="0" borderId="16" xfId="0" applyNumberFormat="1" applyFont="1" applyBorder="1"/>
    <xf numFmtId="164" fontId="16" fillId="0" borderId="9" xfId="0" applyNumberFormat="1" applyFont="1" applyBorder="1"/>
    <xf numFmtId="3" fontId="14" fillId="2" borderId="15" xfId="0" applyNumberFormat="1" applyFont="1" applyFill="1" applyBorder="1" applyAlignment="1" applyProtection="1">
      <alignment horizontal="right" wrapText="1"/>
    </xf>
    <xf numFmtId="0" fontId="5" fillId="0" borderId="0" xfId="0" applyFont="1" applyAlignment="1">
      <alignment horizontal="left"/>
    </xf>
    <xf numFmtId="0" fontId="4" fillId="2" borderId="18" xfId="0" applyFont="1" applyFill="1" applyBorder="1" applyAlignment="1" applyProtection="1">
      <alignment horizontal="center"/>
    </xf>
    <xf numFmtId="5" fontId="6" fillId="2" borderId="19" xfId="0" applyNumberFormat="1" applyFont="1" applyFill="1" applyBorder="1" applyAlignment="1" applyProtection="1">
      <alignment horizontal="center"/>
    </xf>
    <xf numFmtId="5" fontId="6" fillId="2" borderId="20" xfId="0" applyNumberFormat="1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37" fontId="6" fillId="2" borderId="18" xfId="0" applyNumberFormat="1" applyFont="1" applyFill="1" applyBorder="1" applyAlignment="1" applyProtection="1">
      <alignment horizontal="center"/>
    </xf>
    <xf numFmtId="5" fontId="6" fillId="2" borderId="18" xfId="0" applyNumberFormat="1" applyFont="1" applyFill="1" applyBorder="1" applyAlignment="1" applyProtection="1">
      <alignment horizontal="center"/>
    </xf>
    <xf numFmtId="5" fontId="0" fillId="0" borderId="19" xfId="0" applyNumberFormat="1" applyBorder="1"/>
    <xf numFmtId="5" fontId="0" fillId="0" borderId="11" xfId="0" applyNumberFormat="1" applyBorder="1"/>
    <xf numFmtId="5" fontId="0" fillId="0" borderId="10" xfId="0" applyNumberFormat="1" applyBorder="1"/>
    <xf numFmtId="5" fontId="0" fillId="0" borderId="18" xfId="0" applyNumberFormat="1" applyBorder="1"/>
    <xf numFmtId="5" fontId="6" fillId="0" borderId="10" xfId="0" applyNumberFormat="1" applyFont="1" applyBorder="1" applyAlignment="1">
      <alignment horizontal="center"/>
    </xf>
    <xf numFmtId="5" fontId="6" fillId="0" borderId="12" xfId="0" applyNumberFormat="1" applyFont="1" applyBorder="1" applyAlignment="1">
      <alignment horizontal="center"/>
    </xf>
    <xf numFmtId="5" fontId="6" fillId="0" borderId="18" xfId="0" applyNumberFormat="1" applyFont="1" applyBorder="1" applyAlignment="1">
      <alignment horizontal="center"/>
    </xf>
    <xf numFmtId="5" fontId="6" fillId="0" borderId="20" xfId="0" applyNumberFormat="1" applyFont="1" applyBorder="1" applyAlignment="1">
      <alignment horizontal="center"/>
    </xf>
    <xf numFmtId="37" fontId="6" fillId="2" borderId="19" xfId="0" applyNumberFormat="1" applyFont="1" applyFill="1" applyBorder="1" applyAlignment="1" applyProtection="1">
      <alignment horizontal="center"/>
    </xf>
    <xf numFmtId="37" fontId="6" fillId="2" borderId="11" xfId="0" applyNumberFormat="1" applyFont="1" applyFill="1" applyBorder="1" applyAlignment="1" applyProtection="1">
      <alignment horizontal="center"/>
    </xf>
    <xf numFmtId="5" fontId="0" fillId="0" borderId="12" xfId="0" applyNumberFormat="1" applyBorder="1"/>
    <xf numFmtId="5" fontId="6" fillId="0" borderId="11" xfId="0" applyNumberFormat="1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0" fillId="0" borderId="21" xfId="0" applyBorder="1" applyAlignment="1">
      <alignment horizontal="center" wrapText="1"/>
    </xf>
    <xf numFmtId="0" fontId="9" fillId="2" borderId="13" xfId="0" applyFont="1" applyFill="1" applyBorder="1" applyAlignment="1" applyProtection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0" fillId="2" borderId="13" xfId="0" applyFont="1" applyFill="1" applyBorder="1" applyAlignment="1" applyProtection="1">
      <alignment horizontal="center" wrapText="1"/>
    </xf>
    <xf numFmtId="0" fontId="10" fillId="2" borderId="14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89"/>
  <sheetViews>
    <sheetView tabSelected="1" defaultGridColor="0" topLeftCell="A31" colorId="22" zoomScale="87" workbookViewId="0">
      <selection activeCell="F71" sqref="F71"/>
    </sheetView>
  </sheetViews>
  <sheetFormatPr defaultColWidth="9.765625" defaultRowHeight="15.5"/>
  <cols>
    <col min="2" max="2" width="14.07421875" customWidth="1"/>
    <col min="3" max="3" width="12.765625" customWidth="1"/>
    <col min="4" max="4" width="9.07421875" customWidth="1"/>
    <col min="5" max="5" width="10.84375" customWidth="1"/>
    <col min="6" max="7" width="13.69140625" customWidth="1"/>
    <col min="8" max="8" width="12" customWidth="1"/>
    <col min="9" max="9" width="11" customWidth="1"/>
    <col min="10" max="10" width="12.765625" customWidth="1"/>
  </cols>
  <sheetData>
    <row r="1" spans="1:16" ht="17.5">
      <c r="A1" s="2" t="s">
        <v>0</v>
      </c>
      <c r="B1" s="3"/>
      <c r="C1" s="4"/>
      <c r="D1" s="4"/>
      <c r="E1" s="4"/>
      <c r="F1" s="4"/>
      <c r="G1" s="4"/>
      <c r="H1" s="4"/>
    </row>
    <row r="2" spans="1:16">
      <c r="A2" s="4"/>
      <c r="B2" s="4"/>
      <c r="C2" s="4"/>
      <c r="D2" s="4"/>
      <c r="E2" s="5"/>
      <c r="F2" s="5"/>
      <c r="G2" s="5"/>
      <c r="H2" s="5"/>
      <c r="I2" s="6"/>
    </row>
    <row r="3" spans="1:16">
      <c r="A3" s="7"/>
      <c r="B3" s="8"/>
      <c r="C3" s="9" t="s">
        <v>1</v>
      </c>
      <c r="D3" s="10"/>
      <c r="E3" s="11"/>
      <c r="F3" s="9" t="s">
        <v>2</v>
      </c>
      <c r="G3" s="12"/>
      <c r="H3" s="13"/>
      <c r="I3" s="1"/>
      <c r="J3" s="1"/>
      <c r="K3" s="1"/>
      <c r="L3" s="6"/>
      <c r="M3" s="6"/>
    </row>
    <row r="4" spans="1:16" ht="40" thickBot="1">
      <c r="A4" s="15" t="s">
        <v>3</v>
      </c>
      <c r="B4" s="16" t="s">
        <v>4</v>
      </c>
      <c r="C4" s="17" t="s">
        <v>5</v>
      </c>
      <c r="D4" s="18" t="s">
        <v>6</v>
      </c>
      <c r="E4" s="16" t="s">
        <v>7</v>
      </c>
      <c r="F4" s="17" t="s">
        <v>8</v>
      </c>
      <c r="G4" s="17" t="s">
        <v>9</v>
      </c>
      <c r="H4" s="18" t="s">
        <v>6</v>
      </c>
      <c r="I4" s="1"/>
      <c r="J4" s="1"/>
      <c r="K4" s="1"/>
      <c r="L4" s="6"/>
      <c r="M4" s="6"/>
      <c r="N4" s="19"/>
      <c r="O4" s="19"/>
      <c r="P4" s="19"/>
    </row>
    <row r="5" spans="1:16">
      <c r="A5" s="20">
        <v>1988</v>
      </c>
      <c r="B5" s="21">
        <v>15255063</v>
      </c>
      <c r="C5" s="22">
        <v>3000490</v>
      </c>
      <c r="D5" s="23">
        <v>533128</v>
      </c>
      <c r="E5" s="24">
        <v>12676800</v>
      </c>
      <c r="F5" s="22">
        <v>4502544</v>
      </c>
      <c r="G5" s="22">
        <v>1638670</v>
      </c>
      <c r="H5" s="23">
        <v>450209</v>
      </c>
      <c r="I5" s="1"/>
      <c r="J5" s="1"/>
      <c r="K5" s="1"/>
      <c r="L5" s="6"/>
      <c r="M5" s="6"/>
    </row>
    <row r="6" spans="1:16">
      <c r="A6" s="20">
        <v>1989</v>
      </c>
      <c r="B6" s="21">
        <v>23999311</v>
      </c>
      <c r="C6" s="22">
        <v>6072923</v>
      </c>
      <c r="D6" s="23">
        <v>466053</v>
      </c>
      <c r="E6" s="24">
        <v>17439264</v>
      </c>
      <c r="F6" s="22">
        <v>6632520</v>
      </c>
      <c r="G6" s="22">
        <v>1767779</v>
      </c>
      <c r="H6" s="23">
        <v>663252</v>
      </c>
      <c r="I6" s="1"/>
      <c r="J6" s="1"/>
      <c r="K6" s="1"/>
      <c r="L6" s="6"/>
      <c r="M6" s="6"/>
    </row>
    <row r="7" spans="1:16">
      <c r="A7" s="20">
        <v>1990</v>
      </c>
      <c r="B7" s="21">
        <v>26364086</v>
      </c>
      <c r="C7" s="22">
        <v>6643093</v>
      </c>
      <c r="D7" s="23">
        <v>394314</v>
      </c>
      <c r="E7" s="24">
        <v>16405056</v>
      </c>
      <c r="F7" s="22">
        <v>6538128</v>
      </c>
      <c r="G7" s="22">
        <v>1643934</v>
      </c>
      <c r="H7" s="23">
        <v>653813</v>
      </c>
      <c r="I7" s="1"/>
      <c r="J7" s="1"/>
      <c r="K7" s="1"/>
      <c r="L7" s="6"/>
      <c r="M7" s="6"/>
    </row>
    <row r="8" spans="1:16">
      <c r="A8" s="20">
        <v>1991</v>
      </c>
      <c r="B8" s="21">
        <v>27933508</v>
      </c>
      <c r="C8" s="22">
        <v>6687854</v>
      </c>
      <c r="D8" s="23">
        <v>397225</v>
      </c>
      <c r="E8" s="24">
        <v>19386929</v>
      </c>
      <c r="F8" s="22">
        <v>9296477</v>
      </c>
      <c r="G8" s="22">
        <v>2409137</v>
      </c>
      <c r="H8" s="23">
        <v>929656</v>
      </c>
      <c r="I8" s="1"/>
      <c r="J8" s="1"/>
      <c r="K8" s="1"/>
      <c r="L8" s="6"/>
      <c r="M8" s="6"/>
    </row>
    <row r="9" spans="1:16">
      <c r="A9" s="20">
        <v>1992</v>
      </c>
      <c r="B9" s="21">
        <v>30490671</v>
      </c>
      <c r="C9" s="22">
        <v>7359116</v>
      </c>
      <c r="D9" s="23">
        <v>434176</v>
      </c>
      <c r="E9" s="24">
        <v>19801146</v>
      </c>
      <c r="F9" s="22">
        <v>10658352</v>
      </c>
      <c r="G9" s="22">
        <v>2822482</v>
      </c>
      <c r="H9" s="23">
        <v>1065859</v>
      </c>
      <c r="I9" s="1"/>
      <c r="J9" s="1"/>
      <c r="K9" s="1"/>
      <c r="L9" s="6"/>
      <c r="M9" s="6"/>
    </row>
    <row r="10" spans="1:16">
      <c r="A10" s="20">
        <v>1993</v>
      </c>
      <c r="B10" s="21">
        <v>32140787</v>
      </c>
      <c r="C10" s="22">
        <v>7396394</v>
      </c>
      <c r="D10" s="23">
        <v>449963</v>
      </c>
      <c r="E10" s="24">
        <v>22494918</v>
      </c>
      <c r="F10" s="22">
        <v>12855959</v>
      </c>
      <c r="G10" s="22">
        <v>3306489</v>
      </c>
      <c r="H10" s="23">
        <v>1285968</v>
      </c>
      <c r="I10" s="1"/>
      <c r="J10" s="1"/>
      <c r="K10" s="1"/>
      <c r="L10" s="6"/>
      <c r="M10" s="6"/>
    </row>
    <row r="11" spans="1:16">
      <c r="A11" s="20">
        <v>1994</v>
      </c>
      <c r="B11" s="21">
        <v>32674269</v>
      </c>
      <c r="C11" s="22">
        <v>7175268</v>
      </c>
      <c r="D11" s="23">
        <v>445907</v>
      </c>
      <c r="E11" s="24">
        <v>21954199</v>
      </c>
      <c r="F11" s="22">
        <v>13598809</v>
      </c>
      <c r="G11" s="22">
        <v>3425952</v>
      </c>
      <c r="H11" s="23">
        <v>1359893</v>
      </c>
      <c r="I11" s="1"/>
      <c r="J11" s="1"/>
      <c r="K11" s="1"/>
      <c r="L11" s="6"/>
      <c r="M11" s="6"/>
    </row>
    <row r="12" spans="1:16">
      <c r="A12" s="20">
        <v>1995</v>
      </c>
      <c r="B12" s="21">
        <v>34611016</v>
      </c>
      <c r="C12" s="22">
        <v>7350321</v>
      </c>
      <c r="D12" s="23">
        <v>463400</v>
      </c>
      <c r="E12" s="24">
        <v>20626728</v>
      </c>
      <c r="F12" s="22">
        <v>12852430</v>
      </c>
      <c r="G12" s="22">
        <v>3254049</v>
      </c>
      <c r="H12" s="23">
        <v>1285257</v>
      </c>
      <c r="I12" s="1"/>
      <c r="J12" s="1"/>
      <c r="K12" s="1"/>
      <c r="L12" s="1"/>
      <c r="M12" s="6"/>
    </row>
    <row r="13" spans="1:16">
      <c r="A13" s="20">
        <v>1996</v>
      </c>
      <c r="B13" s="21">
        <v>32577392</v>
      </c>
      <c r="C13" s="22">
        <v>6543880</v>
      </c>
      <c r="D13" s="23">
        <v>421319</v>
      </c>
      <c r="E13" s="24">
        <v>19170155</v>
      </c>
      <c r="F13" s="22">
        <v>13023225</v>
      </c>
      <c r="G13" s="22">
        <v>3327542</v>
      </c>
      <c r="H13" s="23">
        <v>1302330</v>
      </c>
      <c r="I13" s="1"/>
      <c r="J13" s="1"/>
      <c r="K13" s="1"/>
      <c r="L13" s="1"/>
      <c r="M13" s="6"/>
    </row>
    <row r="14" spans="1:16">
      <c r="A14" s="20">
        <v>1997</v>
      </c>
      <c r="B14" s="21">
        <v>32601305</v>
      </c>
      <c r="C14" s="22">
        <v>6405709</v>
      </c>
      <c r="D14" s="23">
        <v>414018</v>
      </c>
      <c r="E14" s="24">
        <v>16516608</v>
      </c>
      <c r="F14" s="22">
        <v>10777485</v>
      </c>
      <c r="G14" s="22">
        <v>2815867</v>
      </c>
      <c r="H14" s="23">
        <v>1077754</v>
      </c>
      <c r="I14" s="1"/>
      <c r="J14" s="1"/>
      <c r="K14" s="1"/>
      <c r="L14" s="1"/>
      <c r="M14" s="6"/>
    </row>
    <row r="15" spans="1:16">
      <c r="A15" s="20">
        <v>1998</v>
      </c>
      <c r="B15" s="21">
        <v>31596585</v>
      </c>
      <c r="C15" s="22">
        <v>6133275</v>
      </c>
      <c r="D15" s="23">
        <v>405503</v>
      </c>
      <c r="E15" s="24">
        <v>15261916</v>
      </c>
      <c r="F15" s="22">
        <v>10177172</v>
      </c>
      <c r="G15" s="22">
        <v>2647880</v>
      </c>
      <c r="H15" s="23">
        <v>1017720</v>
      </c>
      <c r="I15" s="1"/>
      <c r="J15" s="1"/>
      <c r="K15" s="1"/>
      <c r="L15" s="1"/>
      <c r="M15" s="6"/>
    </row>
    <row r="16" spans="1:16">
      <c r="A16" s="20">
        <v>1999</v>
      </c>
      <c r="B16" s="21">
        <v>31530981</v>
      </c>
      <c r="C16" s="22">
        <v>6527835</v>
      </c>
      <c r="D16" s="23">
        <v>422488</v>
      </c>
      <c r="E16" s="24">
        <v>13087278</v>
      </c>
      <c r="F16" s="22">
        <v>8358927</v>
      </c>
      <c r="G16" s="22">
        <v>2159751</v>
      </c>
      <c r="H16" s="23">
        <v>835892</v>
      </c>
      <c r="I16" s="1"/>
      <c r="J16" s="1"/>
      <c r="K16" s="1"/>
      <c r="L16" s="1"/>
      <c r="M16" s="6"/>
    </row>
    <row r="17" spans="1:13">
      <c r="A17" s="20">
        <v>2000</v>
      </c>
      <c r="B17" s="21">
        <v>30254462</v>
      </c>
      <c r="C17" s="22">
        <v>6286020</v>
      </c>
      <c r="D17" s="23">
        <v>405329</v>
      </c>
      <c r="E17" s="24">
        <v>12837822</v>
      </c>
      <c r="F17" s="22">
        <v>8242968</v>
      </c>
      <c r="G17" s="22">
        <v>2135186</v>
      </c>
      <c r="H17" s="23">
        <v>800536</v>
      </c>
      <c r="I17" s="1"/>
      <c r="J17" s="1"/>
      <c r="K17" s="1"/>
      <c r="L17" s="1"/>
      <c r="M17" s="6"/>
    </row>
    <row r="18" spans="1:13">
      <c r="A18" s="20">
        <v>2001</v>
      </c>
      <c r="B18" s="21">
        <v>28648488</v>
      </c>
      <c r="C18" s="22">
        <v>6036013</v>
      </c>
      <c r="D18" s="23">
        <v>386379</v>
      </c>
      <c r="E18" s="24">
        <v>11891784</v>
      </c>
      <c r="F18" s="22">
        <v>7737504</v>
      </c>
      <c r="G18" s="22">
        <v>2002254</v>
      </c>
      <c r="H18" s="23">
        <v>775981</v>
      </c>
      <c r="I18" s="1"/>
      <c r="J18" s="1"/>
      <c r="K18" s="1"/>
      <c r="L18" s="1"/>
      <c r="M18" s="6"/>
    </row>
    <row r="19" spans="1:13">
      <c r="A19" s="20">
        <v>2002</v>
      </c>
      <c r="B19" s="21">
        <v>29421633</v>
      </c>
      <c r="C19" s="22">
        <v>6356416</v>
      </c>
      <c r="D19" s="23">
        <v>404612</v>
      </c>
      <c r="E19" s="24">
        <v>13536864</v>
      </c>
      <c r="F19" s="22">
        <v>8798418</v>
      </c>
      <c r="G19" s="22">
        <v>2235406</v>
      </c>
      <c r="H19" s="23">
        <v>879842</v>
      </c>
      <c r="I19" s="1"/>
      <c r="J19" s="1"/>
      <c r="K19" s="1"/>
      <c r="L19" s="1"/>
      <c r="M19" s="6"/>
    </row>
    <row r="20" spans="1:13">
      <c r="A20" s="20">
        <v>2003</v>
      </c>
      <c r="B20" s="21">
        <v>26944792</v>
      </c>
      <c r="C20" s="22">
        <v>5612204</v>
      </c>
      <c r="D20" s="23">
        <v>360303</v>
      </c>
      <c r="E20" s="24">
        <v>12543384</v>
      </c>
      <c r="F20" s="22">
        <v>8700876</v>
      </c>
      <c r="G20" s="22">
        <v>2235541</v>
      </c>
      <c r="H20" s="23">
        <v>870088</v>
      </c>
      <c r="I20" s="1"/>
      <c r="J20" s="1"/>
      <c r="K20" s="1"/>
      <c r="L20" s="1"/>
      <c r="M20" s="6"/>
    </row>
    <row r="21" spans="1:13">
      <c r="A21" s="20">
        <v>2004</v>
      </c>
      <c r="B21" s="21">
        <v>26623410</v>
      </c>
      <c r="C21" s="22">
        <v>5406971</v>
      </c>
      <c r="D21" s="23">
        <v>349676</v>
      </c>
      <c r="E21" s="24">
        <v>13393272</v>
      </c>
      <c r="F21" s="22">
        <v>10486188</v>
      </c>
      <c r="G21" s="22">
        <v>2638475</v>
      </c>
      <c r="H21" s="23">
        <v>1048619</v>
      </c>
      <c r="I21" s="1"/>
      <c r="J21" s="1"/>
      <c r="K21" s="1"/>
      <c r="L21" s="1"/>
      <c r="M21" s="6"/>
    </row>
    <row r="22" spans="1:13">
      <c r="A22" s="20">
        <v>2005</v>
      </c>
      <c r="B22" s="21">
        <v>24936423</v>
      </c>
      <c r="C22" s="22">
        <v>4929644</v>
      </c>
      <c r="D22" s="23">
        <v>331330</v>
      </c>
      <c r="E22" s="24">
        <v>13837584</v>
      </c>
      <c r="F22" s="22">
        <v>10997616</v>
      </c>
      <c r="G22" s="22">
        <v>2766089</v>
      </c>
      <c r="H22" s="23">
        <v>1099724</v>
      </c>
      <c r="I22" s="1"/>
      <c r="J22" s="1"/>
      <c r="K22" s="1"/>
      <c r="L22" s="1"/>
      <c r="M22" s="6"/>
    </row>
    <row r="23" spans="1:13">
      <c r="A23" s="20">
        <v>2006</v>
      </c>
      <c r="B23" s="21">
        <v>23742079</v>
      </c>
      <c r="C23" s="22">
        <v>4860049</v>
      </c>
      <c r="D23" s="23">
        <v>307624</v>
      </c>
      <c r="E23" s="24">
        <v>12722400</v>
      </c>
      <c r="F23" s="22">
        <v>9975390</v>
      </c>
      <c r="G23" s="22">
        <v>2484288</v>
      </c>
      <c r="H23" s="23">
        <v>997539</v>
      </c>
      <c r="I23" s="1"/>
      <c r="J23" s="1"/>
      <c r="K23" s="1"/>
      <c r="L23" s="1"/>
      <c r="M23" s="6"/>
    </row>
    <row r="24" spans="1:13">
      <c r="A24" s="20">
        <v>2007</v>
      </c>
      <c r="B24" s="21">
        <v>22430903</v>
      </c>
      <c r="C24" s="22">
        <v>4554498</v>
      </c>
      <c r="D24" s="23">
        <v>286894</v>
      </c>
      <c r="E24" s="24">
        <v>12675080</v>
      </c>
      <c r="F24" s="22">
        <v>10108620</v>
      </c>
      <c r="G24" s="22">
        <v>2491068</v>
      </c>
      <c r="H24" s="23">
        <v>1010862</v>
      </c>
      <c r="I24" s="1"/>
      <c r="J24" s="1"/>
      <c r="K24" s="1"/>
      <c r="L24" s="1"/>
      <c r="M24" s="6"/>
    </row>
    <row r="25" spans="1:13">
      <c r="A25" s="20">
        <v>2008</v>
      </c>
      <c r="B25" s="21">
        <v>20953589</v>
      </c>
      <c r="C25" s="22">
        <v>4101108</v>
      </c>
      <c r="D25" s="23">
        <v>263557</v>
      </c>
      <c r="E25" s="24">
        <v>12072680</v>
      </c>
      <c r="F25" s="22">
        <v>9468590</v>
      </c>
      <c r="G25" s="22">
        <v>2364773</v>
      </c>
      <c r="H25" s="23">
        <v>946859</v>
      </c>
      <c r="I25" s="1"/>
      <c r="J25" s="1"/>
      <c r="K25" s="1"/>
      <c r="L25" s="1"/>
      <c r="M25" s="6"/>
    </row>
    <row r="26" spans="1:13" ht="15" customHeight="1">
      <c r="A26" s="20">
        <v>2009</v>
      </c>
      <c r="B26" s="21">
        <v>19562905</v>
      </c>
      <c r="C26" s="22">
        <v>3834344</v>
      </c>
      <c r="D26" s="23">
        <v>246780</v>
      </c>
      <c r="E26" s="24">
        <v>10690400</v>
      </c>
      <c r="F26" s="22">
        <v>8156440</v>
      </c>
      <c r="G26" s="22">
        <v>2050103</v>
      </c>
      <c r="H26" s="23">
        <v>815644</v>
      </c>
      <c r="I26" s="1"/>
      <c r="J26" s="1"/>
      <c r="K26" s="1"/>
      <c r="L26" s="1"/>
      <c r="M26" s="6"/>
    </row>
    <row r="27" spans="1:13" ht="15" customHeight="1">
      <c r="A27" s="20">
        <v>2010</v>
      </c>
      <c r="B27" s="21">
        <v>19273816</v>
      </c>
      <c r="C27" s="22">
        <v>3908447</v>
      </c>
      <c r="D27" s="23">
        <v>251704</v>
      </c>
      <c r="E27" s="24">
        <v>9057400</v>
      </c>
      <c r="F27" s="22">
        <v>6923240</v>
      </c>
      <c r="G27" s="22">
        <v>1762485</v>
      </c>
      <c r="H27" s="23">
        <v>692324</v>
      </c>
      <c r="I27" s="1"/>
      <c r="J27" s="1"/>
      <c r="K27" s="1"/>
      <c r="L27" s="1"/>
      <c r="M27" s="6"/>
    </row>
    <row r="28" spans="1:13" ht="15" customHeight="1">
      <c r="A28" s="20">
        <v>2011</v>
      </c>
      <c r="B28" s="21">
        <v>18035816</v>
      </c>
      <c r="C28" s="22">
        <v>3548675</v>
      </c>
      <c r="D28" s="23">
        <v>225739</v>
      </c>
      <c r="E28" s="24">
        <v>8190240</v>
      </c>
      <c r="F28" s="22">
        <v>6483750</v>
      </c>
      <c r="G28" s="22">
        <v>1645709</v>
      </c>
      <c r="H28" s="23">
        <v>648375</v>
      </c>
      <c r="I28" s="1"/>
      <c r="J28" s="1"/>
      <c r="K28" s="1"/>
      <c r="L28" s="1"/>
      <c r="M28" s="6"/>
    </row>
    <row r="29" spans="1:13" ht="15" customHeight="1">
      <c r="A29" s="20">
        <v>2012</v>
      </c>
      <c r="B29" s="21">
        <v>17611758</v>
      </c>
      <c r="C29" s="22">
        <v>3515201</v>
      </c>
      <c r="D29" s="23">
        <v>224700</v>
      </c>
      <c r="E29" s="24">
        <v>5978320</v>
      </c>
      <c r="F29" s="22">
        <v>4589270</v>
      </c>
      <c r="G29" s="22">
        <v>1167818</v>
      </c>
      <c r="H29" s="23">
        <v>458927</v>
      </c>
      <c r="I29" s="1"/>
      <c r="J29" s="1"/>
      <c r="K29" s="1"/>
      <c r="L29" s="1"/>
      <c r="M29" s="6"/>
    </row>
    <row r="30" spans="1:13" ht="15" customHeight="1">
      <c r="A30" s="20">
        <v>2013</v>
      </c>
      <c r="B30" s="21">
        <v>16476189</v>
      </c>
      <c r="C30" s="22">
        <v>3853077</v>
      </c>
      <c r="D30" s="23">
        <v>195917</v>
      </c>
      <c r="E30" s="24"/>
      <c r="F30" s="22">
        <v>2462095</v>
      </c>
      <c r="G30" s="22">
        <v>246206</v>
      </c>
      <c r="H30" s="23">
        <v>230039</v>
      </c>
      <c r="I30" s="1"/>
      <c r="J30" s="1"/>
      <c r="K30" s="1"/>
      <c r="L30" s="1"/>
      <c r="M30" s="6"/>
    </row>
    <row r="31" spans="1:13">
      <c r="A31" s="115">
        <v>2014</v>
      </c>
      <c r="B31" s="21">
        <v>15933359</v>
      </c>
      <c r="C31" s="22">
        <v>2826200</v>
      </c>
      <c r="D31" s="22">
        <v>196174</v>
      </c>
      <c r="E31" s="24"/>
      <c r="F31" s="22">
        <v>7359607</v>
      </c>
      <c r="G31" s="22">
        <v>735961</v>
      </c>
      <c r="H31" s="23">
        <v>220788</v>
      </c>
      <c r="I31" s="1"/>
      <c r="J31" s="1"/>
      <c r="K31" s="1"/>
      <c r="L31" s="1"/>
      <c r="M31" s="6"/>
    </row>
    <row r="32" spans="1:13">
      <c r="A32" s="112">
        <v>2015</v>
      </c>
      <c r="B32" s="117">
        <v>14462266</v>
      </c>
      <c r="C32" s="113">
        <v>2760015</v>
      </c>
      <c r="D32" s="113">
        <v>186056</v>
      </c>
      <c r="E32" s="116"/>
      <c r="F32" s="113">
        <v>7662449</v>
      </c>
      <c r="G32" s="113">
        <v>466245</v>
      </c>
      <c r="H32" s="114">
        <v>229873</v>
      </c>
      <c r="I32" s="1"/>
      <c r="J32" s="1"/>
      <c r="K32" s="1"/>
      <c r="L32" s="1"/>
      <c r="M32" s="6"/>
    </row>
    <row r="33" spans="1:13">
      <c r="A33" s="20">
        <v>2016</v>
      </c>
      <c r="B33" s="22">
        <v>14788378.449999999</v>
      </c>
      <c r="C33" s="22">
        <v>3039222.77</v>
      </c>
      <c r="D33" s="23">
        <v>200205.41</v>
      </c>
      <c r="E33" s="127"/>
      <c r="F33" s="22">
        <v>8367767.25</v>
      </c>
      <c r="G33" s="22">
        <v>836786.74</v>
      </c>
      <c r="H33" s="23">
        <v>251036.03</v>
      </c>
      <c r="I33" s="1"/>
      <c r="J33" s="1"/>
      <c r="K33" s="1"/>
      <c r="L33" s="1"/>
      <c r="M33" s="6"/>
    </row>
    <row r="34" spans="1:13">
      <c r="A34" s="15">
        <v>2017</v>
      </c>
      <c r="B34" s="113">
        <v>10817750.01</v>
      </c>
      <c r="C34" s="113">
        <v>2894095.23</v>
      </c>
      <c r="D34" s="114">
        <v>144728.71</v>
      </c>
      <c r="E34" s="126"/>
      <c r="F34" s="113">
        <v>8714464.5</v>
      </c>
      <c r="G34" s="113">
        <v>871446.45</v>
      </c>
      <c r="H34" s="114">
        <v>303609.19</v>
      </c>
      <c r="I34" s="1"/>
      <c r="J34" s="1"/>
      <c r="K34" s="1"/>
      <c r="L34" s="1"/>
      <c r="M34" s="6"/>
    </row>
    <row r="35" spans="1:13">
      <c r="A35" s="14"/>
      <c r="B35" s="14"/>
      <c r="C35" s="14"/>
      <c r="D35" s="14"/>
      <c r="E35" s="14"/>
      <c r="F35" s="14"/>
      <c r="G35" s="14"/>
      <c r="H35" s="14"/>
      <c r="I35" s="1"/>
      <c r="J35" s="1"/>
      <c r="K35" s="1"/>
      <c r="L35" s="1"/>
      <c r="M35" s="6"/>
    </row>
    <row r="36" spans="1:13">
      <c r="A36" s="7"/>
      <c r="B36" s="11" t="s">
        <v>10</v>
      </c>
      <c r="C36" s="13"/>
      <c r="D36" s="130" t="s">
        <v>88</v>
      </c>
      <c r="E36" s="11" t="s">
        <v>11</v>
      </c>
      <c r="F36" s="13"/>
      <c r="G36" s="11" t="s">
        <v>12</v>
      </c>
      <c r="H36" s="12"/>
      <c r="I36" s="10"/>
      <c r="J36" s="1"/>
      <c r="K36" s="1"/>
      <c r="L36" s="1"/>
      <c r="M36" s="6"/>
    </row>
    <row r="37" spans="1:13" ht="27" thickBot="1">
      <c r="A37" s="15" t="s">
        <v>3</v>
      </c>
      <c r="B37" s="16" t="s">
        <v>4</v>
      </c>
      <c r="C37" s="18" t="s">
        <v>5</v>
      </c>
      <c r="D37" s="131"/>
      <c r="E37" s="16" t="s">
        <v>4</v>
      </c>
      <c r="F37" s="18" t="s">
        <v>5</v>
      </c>
      <c r="G37" s="16" t="s">
        <v>4</v>
      </c>
      <c r="H37" s="17" t="s">
        <v>5</v>
      </c>
      <c r="I37" s="18" t="s">
        <v>6</v>
      </c>
      <c r="J37" s="1"/>
      <c r="K37" s="1"/>
      <c r="L37" s="1"/>
      <c r="M37" s="6"/>
    </row>
    <row r="38" spans="1:13">
      <c r="A38" s="20">
        <v>1988</v>
      </c>
      <c r="B38" s="21">
        <v>3319643</v>
      </c>
      <c r="C38" s="23">
        <v>1872637</v>
      </c>
      <c r="D38" s="21"/>
      <c r="E38" s="21">
        <v>96686</v>
      </c>
      <c r="F38" s="23">
        <v>49920</v>
      </c>
      <c r="G38" s="21">
        <v>23173936</v>
      </c>
      <c r="H38" s="22">
        <v>6561717</v>
      </c>
      <c r="I38" s="25">
        <v>983337</v>
      </c>
      <c r="J38" s="1"/>
      <c r="K38" s="1"/>
      <c r="L38" s="1"/>
      <c r="M38" s="6"/>
    </row>
    <row r="39" spans="1:13">
      <c r="A39" s="20">
        <v>1989</v>
      </c>
      <c r="B39" s="21">
        <v>15479428</v>
      </c>
      <c r="C39" s="23">
        <v>8390785</v>
      </c>
      <c r="D39" s="21"/>
      <c r="E39" s="21">
        <v>575659</v>
      </c>
      <c r="F39" s="23">
        <v>287025</v>
      </c>
      <c r="G39" s="21">
        <v>46686918</v>
      </c>
      <c r="H39" s="22">
        <v>16518512</v>
      </c>
      <c r="I39" s="25">
        <v>1129305</v>
      </c>
      <c r="J39" s="1"/>
      <c r="K39" s="1"/>
      <c r="L39" s="1"/>
      <c r="M39" s="6"/>
    </row>
    <row r="40" spans="1:13">
      <c r="A40" s="20">
        <v>1990</v>
      </c>
      <c r="B40" s="21">
        <v>18418354</v>
      </c>
      <c r="C40" s="23">
        <v>10174288</v>
      </c>
      <c r="D40" s="21"/>
      <c r="E40" s="21">
        <v>287557</v>
      </c>
      <c r="F40" s="23">
        <v>83619</v>
      </c>
      <c r="G40" s="21">
        <v>51608125</v>
      </c>
      <c r="H40" s="22">
        <v>18544934</v>
      </c>
      <c r="I40" s="25">
        <v>1048127</v>
      </c>
      <c r="J40" s="1"/>
      <c r="K40" s="1"/>
      <c r="L40" s="1"/>
      <c r="M40" s="6"/>
    </row>
    <row r="41" spans="1:13">
      <c r="A41" s="20">
        <v>1991</v>
      </c>
      <c r="B41" s="21">
        <v>14725574</v>
      </c>
      <c r="C41" s="23">
        <v>8183805</v>
      </c>
      <c r="D41" s="21"/>
      <c r="E41" s="21">
        <v>388561</v>
      </c>
      <c r="F41" s="23">
        <v>152062</v>
      </c>
      <c r="G41" s="21">
        <v>52344120</v>
      </c>
      <c r="H41" s="22">
        <v>17432858</v>
      </c>
      <c r="I41" s="25">
        <v>1326881</v>
      </c>
    </row>
    <row r="42" spans="1:13">
      <c r="A42" s="20">
        <v>1992</v>
      </c>
      <c r="B42" s="21">
        <v>16448454</v>
      </c>
      <c r="C42" s="23">
        <v>9582122</v>
      </c>
      <c r="D42" s="21"/>
      <c r="E42" s="21">
        <v>438579</v>
      </c>
      <c r="F42" s="23">
        <v>191344</v>
      </c>
      <c r="G42" s="21">
        <v>58036056</v>
      </c>
      <c r="H42" s="22">
        <v>19955064</v>
      </c>
      <c r="I42" s="25">
        <v>1500035</v>
      </c>
    </row>
    <row r="43" spans="1:13">
      <c r="A43" s="20">
        <v>1993</v>
      </c>
      <c r="B43" s="21">
        <v>15166362</v>
      </c>
      <c r="C43" s="23">
        <v>9180821</v>
      </c>
      <c r="D43" s="21"/>
      <c r="E43" s="21">
        <v>325086</v>
      </c>
      <c r="F43" s="23">
        <v>163614</v>
      </c>
      <c r="G43" s="21">
        <v>60488194</v>
      </c>
      <c r="H43" s="22">
        <v>20047318</v>
      </c>
      <c r="I43" s="25">
        <v>1735931</v>
      </c>
    </row>
    <row r="44" spans="1:13">
      <c r="A44" s="20">
        <v>1994</v>
      </c>
      <c r="B44" s="21">
        <v>13593120</v>
      </c>
      <c r="C44" s="23">
        <v>8840097</v>
      </c>
      <c r="D44" s="21"/>
      <c r="E44" s="21">
        <v>319564</v>
      </c>
      <c r="F44" s="23">
        <v>175423</v>
      </c>
      <c r="G44" s="21">
        <v>60185762</v>
      </c>
      <c r="H44" s="22">
        <v>19616740</v>
      </c>
      <c r="I44" s="25">
        <v>1805800</v>
      </c>
    </row>
    <row r="45" spans="1:13">
      <c r="A45" s="20">
        <v>1995</v>
      </c>
      <c r="B45" s="21">
        <v>13683322</v>
      </c>
      <c r="C45" s="23">
        <v>8618901</v>
      </c>
      <c r="D45" s="21"/>
      <c r="E45" s="21">
        <v>368734</v>
      </c>
      <c r="F45" s="23">
        <v>149167</v>
      </c>
      <c r="G45" s="21">
        <v>61515502</v>
      </c>
      <c r="H45" s="22">
        <v>19372438</v>
      </c>
      <c r="I45" s="25">
        <v>1748657</v>
      </c>
    </row>
    <row r="46" spans="1:13">
      <c r="A46" s="20">
        <v>1996</v>
      </c>
      <c r="B46" s="21">
        <v>12927635</v>
      </c>
      <c r="C46" s="23">
        <v>8234590</v>
      </c>
      <c r="D46" s="21"/>
      <c r="E46" s="21">
        <v>298979</v>
      </c>
      <c r="F46" s="23">
        <v>168786</v>
      </c>
      <c r="G46" s="21">
        <v>59333490</v>
      </c>
      <c r="H46" s="22">
        <v>18274798</v>
      </c>
      <c r="I46" s="25">
        <v>1723649</v>
      </c>
    </row>
    <row r="47" spans="1:13">
      <c r="A47" s="20">
        <v>1997</v>
      </c>
      <c r="B47" s="21">
        <v>14837149</v>
      </c>
      <c r="C47" s="23">
        <v>9437659</v>
      </c>
      <c r="D47" s="21"/>
      <c r="E47" s="21">
        <v>397946</v>
      </c>
      <c r="F47" s="23">
        <v>201000</v>
      </c>
      <c r="G47" s="21">
        <v>58613885</v>
      </c>
      <c r="H47" s="22">
        <v>18328621</v>
      </c>
      <c r="I47" s="25">
        <f t="shared" ref="I47:I61" si="0">D14+H14+D47</f>
        <v>1491772</v>
      </c>
    </row>
    <row r="48" spans="1:13">
      <c r="A48" s="20">
        <v>1998</v>
      </c>
      <c r="B48" s="21">
        <v>14841501</v>
      </c>
      <c r="C48" s="23">
        <v>9443223</v>
      </c>
      <c r="D48" s="21"/>
      <c r="E48" s="21">
        <v>466906</v>
      </c>
      <c r="F48" s="23">
        <v>258693</v>
      </c>
      <c r="G48" s="21">
        <f t="shared" ref="G48:G61" si="1">B15+F15+B48+E48</f>
        <v>57082164</v>
      </c>
      <c r="H48" s="22">
        <f t="shared" ref="H48:H61" si="2">C15+G15+C48+F48</f>
        <v>18483071</v>
      </c>
      <c r="I48" s="25">
        <f t="shared" si="0"/>
        <v>1423223</v>
      </c>
    </row>
    <row r="49" spans="1:10">
      <c r="A49" s="20">
        <v>1999</v>
      </c>
      <c r="B49" s="21">
        <v>15626325</v>
      </c>
      <c r="C49" s="23">
        <v>9957382</v>
      </c>
      <c r="D49" s="21"/>
      <c r="E49" s="21">
        <v>355424</v>
      </c>
      <c r="F49" s="23">
        <v>171750</v>
      </c>
      <c r="G49" s="21">
        <f t="shared" si="1"/>
        <v>55871657</v>
      </c>
      <c r="H49" s="22">
        <f t="shared" si="2"/>
        <v>18816718</v>
      </c>
      <c r="I49" s="25">
        <f t="shared" si="0"/>
        <v>1258380</v>
      </c>
    </row>
    <row r="50" spans="1:10">
      <c r="A50" s="20">
        <v>2000</v>
      </c>
      <c r="B50" s="21">
        <v>14642461</v>
      </c>
      <c r="C50" s="23">
        <v>9280083</v>
      </c>
      <c r="D50" s="21"/>
      <c r="E50" s="21">
        <v>411451</v>
      </c>
      <c r="F50" s="23">
        <v>197117</v>
      </c>
      <c r="G50" s="21">
        <f t="shared" si="1"/>
        <v>53551342</v>
      </c>
      <c r="H50" s="22">
        <f t="shared" si="2"/>
        <v>17898406</v>
      </c>
      <c r="I50" s="25">
        <f t="shared" si="0"/>
        <v>1205865</v>
      </c>
    </row>
    <row r="51" spans="1:10">
      <c r="A51" s="20">
        <v>2001</v>
      </c>
      <c r="B51" s="21">
        <v>14284687</v>
      </c>
      <c r="C51" s="23">
        <v>9327139</v>
      </c>
      <c r="D51" s="21"/>
      <c r="E51" s="21">
        <v>448906</v>
      </c>
      <c r="F51" s="23">
        <v>209098</v>
      </c>
      <c r="G51" s="21">
        <f t="shared" si="1"/>
        <v>51119585</v>
      </c>
      <c r="H51" s="22">
        <f t="shared" si="2"/>
        <v>17574504</v>
      </c>
      <c r="I51" s="25">
        <f t="shared" si="0"/>
        <v>1162360</v>
      </c>
    </row>
    <row r="52" spans="1:10">
      <c r="A52" s="20">
        <v>2002</v>
      </c>
      <c r="B52" s="21">
        <v>12835044</v>
      </c>
      <c r="C52" s="23">
        <v>8530989</v>
      </c>
      <c r="D52" s="21"/>
      <c r="E52" s="21">
        <v>376910</v>
      </c>
      <c r="F52" s="23">
        <v>156419</v>
      </c>
      <c r="G52" s="21">
        <f t="shared" si="1"/>
        <v>51432005</v>
      </c>
      <c r="H52" s="22">
        <f t="shared" si="2"/>
        <v>17279230</v>
      </c>
      <c r="I52" s="25">
        <f t="shared" si="0"/>
        <v>1284454</v>
      </c>
    </row>
    <row r="53" spans="1:10">
      <c r="A53" s="20">
        <v>2003</v>
      </c>
      <c r="B53" s="21">
        <v>15919634</v>
      </c>
      <c r="C53" s="23">
        <v>10263305</v>
      </c>
      <c r="D53" s="21"/>
      <c r="E53" s="21">
        <v>274280</v>
      </c>
      <c r="F53" s="23">
        <v>139747</v>
      </c>
      <c r="G53" s="21">
        <f t="shared" si="1"/>
        <v>51839582</v>
      </c>
      <c r="H53" s="22">
        <f t="shared" si="2"/>
        <v>18250797</v>
      </c>
      <c r="I53" s="25">
        <f t="shared" si="0"/>
        <v>1230391</v>
      </c>
    </row>
    <row r="54" spans="1:10">
      <c r="A54" s="20">
        <v>2004</v>
      </c>
      <c r="B54" s="21">
        <v>14220258</v>
      </c>
      <c r="C54" s="23">
        <v>8980968</v>
      </c>
      <c r="D54" s="21"/>
      <c r="E54" s="21"/>
      <c r="F54" s="23"/>
      <c r="G54" s="21">
        <f t="shared" si="1"/>
        <v>51329856</v>
      </c>
      <c r="H54" s="22">
        <f t="shared" si="2"/>
        <v>17026414</v>
      </c>
      <c r="I54" s="25">
        <f t="shared" si="0"/>
        <v>1398295</v>
      </c>
    </row>
    <row r="55" spans="1:10">
      <c r="A55" s="20">
        <v>2005</v>
      </c>
      <c r="B55" s="21">
        <v>14979721</v>
      </c>
      <c r="C55" s="23">
        <v>9655931</v>
      </c>
      <c r="D55" s="21"/>
      <c r="E55" s="21"/>
      <c r="F55" s="23"/>
      <c r="G55" s="21">
        <f t="shared" si="1"/>
        <v>50913760</v>
      </c>
      <c r="H55" s="22">
        <f t="shared" si="2"/>
        <v>17351664</v>
      </c>
      <c r="I55" s="25">
        <f t="shared" si="0"/>
        <v>1431054</v>
      </c>
    </row>
    <row r="56" spans="1:10">
      <c r="A56" s="20">
        <v>2006</v>
      </c>
      <c r="B56" s="21">
        <v>14929033</v>
      </c>
      <c r="C56" s="23">
        <v>9453219</v>
      </c>
      <c r="D56" s="21"/>
      <c r="E56" s="21"/>
      <c r="F56" s="23"/>
      <c r="G56" s="21">
        <f t="shared" si="1"/>
        <v>48646502</v>
      </c>
      <c r="H56" s="22">
        <f t="shared" si="2"/>
        <v>16797556</v>
      </c>
      <c r="I56" s="25">
        <f t="shared" si="0"/>
        <v>1305163</v>
      </c>
    </row>
    <row r="57" spans="1:10">
      <c r="A57" s="20">
        <v>2007</v>
      </c>
      <c r="B57" s="21">
        <v>13885115</v>
      </c>
      <c r="C57" s="23">
        <v>9102272</v>
      </c>
      <c r="D57" s="21"/>
      <c r="E57" s="21"/>
      <c r="F57" s="23"/>
      <c r="G57" s="21">
        <f t="shared" si="1"/>
        <v>46424638</v>
      </c>
      <c r="H57" s="22">
        <f t="shared" si="2"/>
        <v>16147838</v>
      </c>
      <c r="I57" s="25">
        <f t="shared" si="0"/>
        <v>1297756</v>
      </c>
    </row>
    <row r="58" spans="1:10">
      <c r="A58" s="20">
        <v>2008</v>
      </c>
      <c r="B58" s="21">
        <v>13571013</v>
      </c>
      <c r="C58" s="23">
        <v>8841029</v>
      </c>
      <c r="D58" s="21">
        <v>762</v>
      </c>
      <c r="E58" s="21"/>
      <c r="F58" s="23"/>
      <c r="G58" s="21">
        <f t="shared" si="1"/>
        <v>43993192</v>
      </c>
      <c r="H58" s="22">
        <f t="shared" si="2"/>
        <v>15306910</v>
      </c>
      <c r="I58" s="25">
        <f t="shared" si="0"/>
        <v>1211178</v>
      </c>
    </row>
    <row r="59" spans="1:10">
      <c r="A59" s="20">
        <v>2009</v>
      </c>
      <c r="B59" s="21">
        <v>13365220</v>
      </c>
      <c r="C59" s="23">
        <v>8519679</v>
      </c>
      <c r="D59" s="21">
        <v>1011</v>
      </c>
      <c r="E59" s="21"/>
      <c r="F59" s="23"/>
      <c r="G59" s="21">
        <f t="shared" si="1"/>
        <v>41084565</v>
      </c>
      <c r="H59" s="22">
        <f t="shared" si="2"/>
        <v>14404126</v>
      </c>
      <c r="I59" s="25">
        <f t="shared" si="0"/>
        <v>1063435</v>
      </c>
    </row>
    <row r="60" spans="1:10">
      <c r="A60" s="20">
        <v>2010</v>
      </c>
      <c r="B60" s="21">
        <v>11751283</v>
      </c>
      <c r="C60" s="23">
        <v>7891861</v>
      </c>
      <c r="D60" s="21">
        <v>1347</v>
      </c>
      <c r="E60" s="21"/>
      <c r="F60" s="23"/>
      <c r="G60" s="21">
        <f t="shared" si="1"/>
        <v>37948339</v>
      </c>
      <c r="H60" s="22">
        <f t="shared" si="2"/>
        <v>13562793</v>
      </c>
      <c r="I60" s="25">
        <f t="shared" si="0"/>
        <v>945375</v>
      </c>
      <c r="J60" s="65"/>
    </row>
    <row r="61" spans="1:10">
      <c r="A61" s="20">
        <v>2011</v>
      </c>
      <c r="B61" s="21">
        <v>11057007</v>
      </c>
      <c r="C61" s="23">
        <v>7560556</v>
      </c>
      <c r="D61" s="21">
        <v>1950</v>
      </c>
      <c r="E61" s="21"/>
      <c r="F61" s="23"/>
      <c r="G61" s="21">
        <f t="shared" si="1"/>
        <v>35576573</v>
      </c>
      <c r="H61" s="22">
        <f t="shared" si="2"/>
        <v>12754940</v>
      </c>
      <c r="I61" s="25">
        <f t="shared" si="0"/>
        <v>876064</v>
      </c>
      <c r="J61" s="65"/>
    </row>
    <row r="62" spans="1:10">
      <c r="A62" s="20">
        <v>2012</v>
      </c>
      <c r="B62" s="21">
        <v>9929436</v>
      </c>
      <c r="C62" s="23">
        <v>6702190</v>
      </c>
      <c r="D62" s="21"/>
      <c r="E62" s="21"/>
      <c r="F62" s="23"/>
      <c r="G62" s="21">
        <v>32130464</v>
      </c>
      <c r="H62" s="22">
        <f>C28+G28+C62+F62</f>
        <v>11896574</v>
      </c>
      <c r="I62" s="25">
        <f>D28+H28+D62</f>
        <v>874114</v>
      </c>
      <c r="J62" s="65"/>
    </row>
    <row r="63" spans="1:10">
      <c r="A63" s="20">
        <v>2013</v>
      </c>
      <c r="B63" s="21">
        <v>9891951</v>
      </c>
      <c r="C63" s="23">
        <v>6672295</v>
      </c>
      <c r="D63" s="21"/>
      <c r="E63" s="21"/>
      <c r="F63" s="23"/>
      <c r="G63" s="21">
        <f>B30+F30+B63+E63</f>
        <v>28830235</v>
      </c>
      <c r="H63" s="22">
        <f>C30+G30+C63+F63</f>
        <v>10771578</v>
      </c>
      <c r="I63" s="25">
        <f>D30+H30+D63</f>
        <v>425956</v>
      </c>
      <c r="J63" s="65"/>
    </row>
    <row r="64" spans="1:10">
      <c r="A64" s="20">
        <v>2014</v>
      </c>
      <c r="B64" s="21">
        <v>10852955</v>
      </c>
      <c r="C64" s="23">
        <v>7552549</v>
      </c>
      <c r="D64" s="119"/>
      <c r="E64" s="120"/>
      <c r="F64" s="119"/>
      <c r="G64" s="122">
        <v>34145921</v>
      </c>
      <c r="H64" s="123">
        <v>11114710</v>
      </c>
      <c r="I64" s="123">
        <v>416962</v>
      </c>
      <c r="J64" s="65"/>
    </row>
    <row r="65" spans="1:10">
      <c r="A65" s="15">
        <v>2015</v>
      </c>
      <c r="B65" s="117">
        <v>10649529</v>
      </c>
      <c r="C65" s="114">
        <v>7330231</v>
      </c>
      <c r="D65" s="118"/>
      <c r="E65" s="121"/>
      <c r="F65" s="118"/>
      <c r="G65" s="124">
        <v>32774244</v>
      </c>
      <c r="H65" s="125">
        <v>10556491</v>
      </c>
      <c r="I65" s="125">
        <v>415929</v>
      </c>
      <c r="J65" s="65"/>
    </row>
    <row r="66" spans="1:10">
      <c r="A66" s="20">
        <v>2016</v>
      </c>
      <c r="B66" s="22">
        <v>9938404.0800000001</v>
      </c>
      <c r="C66" s="23">
        <v>6819563.9299999997</v>
      </c>
      <c r="D66" s="128"/>
      <c r="E66" s="119"/>
      <c r="F66" s="128"/>
      <c r="G66" s="129">
        <v>33094549.780000001</v>
      </c>
      <c r="H66" s="123">
        <v>10695573.439999999</v>
      </c>
      <c r="I66" s="123">
        <v>451241.44</v>
      </c>
      <c r="J66" s="65"/>
    </row>
    <row r="67" spans="1:10">
      <c r="A67" s="20">
        <v>2017</v>
      </c>
      <c r="B67" s="22">
        <v>8956325.7899999991</v>
      </c>
      <c r="C67" s="23">
        <v>6182977.1699999999</v>
      </c>
      <c r="D67" s="128"/>
      <c r="E67" s="119"/>
      <c r="F67" s="128"/>
      <c r="G67" s="129">
        <v>28488540.300000001</v>
      </c>
      <c r="H67" s="123">
        <v>9948518.8499999996</v>
      </c>
      <c r="I67" s="123">
        <v>448337.9</v>
      </c>
      <c r="J67" s="65"/>
    </row>
    <row r="68" spans="1:10">
      <c r="D68" s="65"/>
      <c r="E68" s="65"/>
      <c r="F68" s="65"/>
      <c r="G68" s="65"/>
      <c r="H68" s="65"/>
      <c r="I68" s="65"/>
      <c r="J68" s="65"/>
    </row>
    <row r="69" spans="1:10">
      <c r="D69" s="65"/>
      <c r="E69" s="65"/>
      <c r="F69" s="65"/>
      <c r="G69" s="65"/>
      <c r="H69" s="65"/>
      <c r="I69" s="65"/>
      <c r="J69" s="65"/>
    </row>
    <row r="70" spans="1:10">
      <c r="D70" s="65"/>
      <c r="E70" s="65"/>
      <c r="F70" s="65"/>
      <c r="G70" s="65"/>
      <c r="H70" s="65"/>
      <c r="I70" s="65"/>
      <c r="J70" s="65"/>
    </row>
    <row r="71" spans="1:10">
      <c r="D71" s="65"/>
      <c r="E71" s="65"/>
      <c r="F71" s="65"/>
      <c r="G71" s="65"/>
      <c r="H71" s="65"/>
      <c r="I71" s="65"/>
      <c r="J71" s="65"/>
    </row>
    <row r="72" spans="1:10">
      <c r="D72" s="65"/>
      <c r="E72" s="65"/>
      <c r="F72" s="65"/>
      <c r="G72" s="65"/>
      <c r="H72" s="65"/>
      <c r="I72" s="65"/>
      <c r="J72" s="65"/>
    </row>
    <row r="73" spans="1:10">
      <c r="D73" s="65"/>
      <c r="E73" s="65"/>
      <c r="F73" s="65"/>
      <c r="G73" s="65"/>
      <c r="H73" s="65"/>
      <c r="I73" s="65"/>
      <c r="J73" s="65"/>
    </row>
    <row r="74" spans="1:10">
      <c r="D74" s="65"/>
      <c r="E74" s="65"/>
      <c r="F74" s="65"/>
      <c r="G74" s="65"/>
      <c r="H74" s="65"/>
      <c r="I74" s="65"/>
      <c r="J74" s="65"/>
    </row>
    <row r="75" spans="1:10">
      <c r="D75" s="65"/>
      <c r="E75" s="65"/>
      <c r="F75" s="65"/>
      <c r="G75" s="65"/>
      <c r="H75" s="65"/>
      <c r="I75" s="65"/>
      <c r="J75" s="65"/>
    </row>
    <row r="76" spans="1:10">
      <c r="D76" s="65"/>
      <c r="E76" s="65"/>
      <c r="F76" s="65"/>
      <c r="G76" s="65"/>
      <c r="H76" s="65"/>
      <c r="I76" s="65"/>
      <c r="J76" s="65"/>
    </row>
    <row r="77" spans="1:10">
      <c r="D77" s="65"/>
      <c r="E77" s="65"/>
      <c r="F77" s="65"/>
      <c r="G77" s="65"/>
      <c r="H77" s="65"/>
      <c r="I77" s="65"/>
      <c r="J77" s="65"/>
    </row>
    <row r="78" spans="1:10">
      <c r="D78" s="65"/>
      <c r="E78" s="65"/>
      <c r="F78" s="65"/>
      <c r="G78" s="65"/>
      <c r="H78" s="65"/>
      <c r="I78" s="65"/>
      <c r="J78" s="65"/>
    </row>
    <row r="79" spans="1:10">
      <c r="D79" s="65"/>
      <c r="E79" s="65"/>
      <c r="F79" s="65"/>
      <c r="G79" s="65"/>
      <c r="H79" s="65"/>
      <c r="I79" s="65"/>
      <c r="J79" s="65"/>
    </row>
    <row r="80" spans="1:10">
      <c r="D80" s="65"/>
      <c r="E80" s="65"/>
      <c r="F80" s="65"/>
      <c r="G80" s="65"/>
      <c r="H80" s="65"/>
      <c r="I80" s="65"/>
      <c r="J80" s="65"/>
    </row>
    <row r="81" spans="4:10">
      <c r="D81" s="65"/>
      <c r="E81" s="65"/>
      <c r="F81" s="65"/>
      <c r="G81" s="65"/>
      <c r="H81" s="65"/>
      <c r="I81" s="65"/>
      <c r="J81" s="65"/>
    </row>
    <row r="82" spans="4:10">
      <c r="D82" s="65"/>
      <c r="E82" s="65"/>
      <c r="F82" s="65"/>
      <c r="G82" s="65"/>
      <c r="H82" s="65"/>
      <c r="I82" s="65"/>
      <c r="J82" s="65"/>
    </row>
    <row r="83" spans="4:10">
      <c r="D83" s="65"/>
      <c r="E83" s="65"/>
      <c r="F83" s="65"/>
      <c r="G83" s="65"/>
      <c r="H83" s="65"/>
      <c r="I83" s="65"/>
      <c r="J83" s="65"/>
    </row>
    <row r="84" spans="4:10">
      <c r="D84" s="65"/>
      <c r="E84" s="65"/>
      <c r="F84" s="65"/>
      <c r="G84" s="65"/>
      <c r="H84" s="65"/>
      <c r="I84" s="65"/>
      <c r="J84" s="65"/>
    </row>
    <row r="85" spans="4:10">
      <c r="D85" s="65"/>
      <c r="E85" s="65"/>
      <c r="F85" s="65"/>
      <c r="G85" s="65"/>
      <c r="H85" s="65"/>
      <c r="I85" s="65"/>
      <c r="J85" s="65"/>
    </row>
    <row r="86" spans="4:10">
      <c r="D86" s="65"/>
      <c r="E86" s="65"/>
      <c r="F86" s="65"/>
      <c r="G86" s="65"/>
      <c r="H86" s="65"/>
      <c r="I86" s="65"/>
      <c r="J86" s="65"/>
    </row>
    <row r="87" spans="4:10">
      <c r="D87" s="65"/>
      <c r="E87" s="65"/>
      <c r="F87" s="65"/>
      <c r="G87" s="65"/>
      <c r="H87" s="65"/>
      <c r="I87" s="65"/>
      <c r="J87" s="65"/>
    </row>
    <row r="88" spans="4:10">
      <c r="D88" s="65"/>
      <c r="E88" s="65"/>
      <c r="F88" s="65"/>
      <c r="G88" s="65"/>
      <c r="H88" s="65"/>
      <c r="I88" s="65"/>
      <c r="J88" s="65"/>
    </row>
    <row r="89" spans="4:10">
      <c r="D89" s="65"/>
      <c r="E89" s="65"/>
      <c r="F89" s="65"/>
      <c r="G89" s="65"/>
      <c r="H89" s="65"/>
      <c r="I89" s="65"/>
      <c r="J89" s="65"/>
    </row>
  </sheetData>
  <mergeCells count="1">
    <mergeCell ref="D36:D37"/>
  </mergeCells>
  <phoneticPr fontId="0" type="noConversion"/>
  <pageMargins left="0.25" right="0.25" top="0.1" bottom="0.1" header="0.5" footer="0.31"/>
  <pageSetup paperSize="5" scale="7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5:BC525"/>
  <sheetViews>
    <sheetView defaultGridColor="0" topLeftCell="A486" colorId="22" zoomScale="91" zoomScaleNormal="91" workbookViewId="0">
      <pane ySplit="5" topLeftCell="A491" activePane="bottomLeft" state="frozen"/>
      <selection activeCell="A486" sqref="A486"/>
      <selection pane="bottomLeft" activeCell="A506" sqref="A506"/>
    </sheetView>
  </sheetViews>
  <sheetFormatPr defaultColWidth="9.765625" defaultRowHeight="15.5"/>
  <cols>
    <col min="3" max="13" width="9.765625" customWidth="1"/>
    <col min="14" max="14" width="10.69140625" customWidth="1"/>
    <col min="15" max="16" width="9.765625" customWidth="1"/>
    <col min="24" max="24" width="9.765625" style="67"/>
  </cols>
  <sheetData>
    <row r="5" spans="1:24" ht="17.5">
      <c r="A5" s="30" t="s">
        <v>42</v>
      </c>
      <c r="B5" s="31"/>
      <c r="C5" s="32" t="s">
        <v>1</v>
      </c>
      <c r="D5" s="32"/>
      <c r="E5" s="32"/>
      <c r="F5" s="32"/>
      <c r="G5" s="32"/>
      <c r="H5" s="33"/>
      <c r="I5" s="34" t="s">
        <v>14</v>
      </c>
      <c r="J5" s="35"/>
      <c r="K5" s="36"/>
      <c r="L5" s="35"/>
      <c r="M5" s="37"/>
      <c r="N5" s="30" t="s">
        <v>15</v>
      </c>
      <c r="O5" s="32"/>
      <c r="P5" s="33"/>
      <c r="Q5" s="30" t="s">
        <v>16</v>
      </c>
      <c r="R5" s="32"/>
      <c r="S5" s="33"/>
      <c r="T5" s="89"/>
      <c r="U5" s="89"/>
      <c r="V5" s="34" t="s">
        <v>17</v>
      </c>
      <c r="W5" s="35"/>
      <c r="X5" s="68"/>
    </row>
    <row r="6" spans="1:24" ht="52.5">
      <c r="A6" s="39" t="s">
        <v>18</v>
      </c>
      <c r="B6" s="40" t="s">
        <v>19</v>
      </c>
      <c r="C6" s="41" t="s">
        <v>4</v>
      </c>
      <c r="D6" s="42" t="s">
        <v>20</v>
      </c>
      <c r="E6" s="42" t="s">
        <v>21</v>
      </c>
      <c r="F6" s="42" t="s">
        <v>22</v>
      </c>
      <c r="G6" s="42" t="s">
        <v>23</v>
      </c>
      <c r="H6" s="43" t="s">
        <v>24</v>
      </c>
      <c r="I6" s="41" t="s">
        <v>25</v>
      </c>
      <c r="J6" s="42" t="s">
        <v>26</v>
      </c>
      <c r="K6" s="42" t="s">
        <v>21</v>
      </c>
      <c r="L6" s="42" t="s">
        <v>27</v>
      </c>
      <c r="M6" s="43" t="s">
        <v>28</v>
      </c>
      <c r="N6" s="44" t="s">
        <v>4</v>
      </c>
      <c r="O6" s="42" t="s">
        <v>21</v>
      </c>
      <c r="P6" s="43" t="s">
        <v>24</v>
      </c>
      <c r="Q6" s="44" t="s">
        <v>4</v>
      </c>
      <c r="R6" s="42" t="s">
        <v>21</v>
      </c>
      <c r="S6" s="43" t="s">
        <v>24</v>
      </c>
      <c r="T6" s="90"/>
      <c r="U6" s="90"/>
      <c r="V6" s="44" t="s">
        <v>4</v>
      </c>
      <c r="W6" s="42" t="s">
        <v>21</v>
      </c>
      <c r="X6" s="69" t="s">
        <v>24</v>
      </c>
    </row>
    <row r="7" spans="1:24">
      <c r="A7" s="45" t="s">
        <v>29</v>
      </c>
      <c r="B7" s="46">
        <v>1987</v>
      </c>
      <c r="C7" s="51" t="s">
        <v>43</v>
      </c>
      <c r="D7" s="51" t="s">
        <v>43</v>
      </c>
      <c r="E7" s="51" t="s">
        <v>43</v>
      </c>
      <c r="F7" s="51" t="s">
        <v>43</v>
      </c>
      <c r="G7" s="51" t="s">
        <v>43</v>
      </c>
      <c r="H7" s="52" t="s">
        <v>43</v>
      </c>
      <c r="I7" s="51" t="s">
        <v>43</v>
      </c>
      <c r="J7" s="51" t="s">
        <v>43</v>
      </c>
      <c r="K7" s="51" t="s">
        <v>43</v>
      </c>
      <c r="L7" s="51" t="s">
        <v>43</v>
      </c>
      <c r="M7" s="53" t="s">
        <v>43</v>
      </c>
      <c r="N7" s="51" t="s">
        <v>43</v>
      </c>
      <c r="O7" s="51" t="s">
        <v>43</v>
      </c>
      <c r="P7" s="52" t="s">
        <v>43</v>
      </c>
      <c r="Q7" s="51" t="s">
        <v>43</v>
      </c>
      <c r="R7" s="51" t="s">
        <v>43</v>
      </c>
      <c r="S7" s="52" t="s">
        <v>43</v>
      </c>
      <c r="T7" s="91"/>
      <c r="U7" s="91"/>
      <c r="V7" s="51" t="s">
        <v>43</v>
      </c>
      <c r="W7" s="51" t="s">
        <v>43</v>
      </c>
      <c r="X7" s="70" t="s">
        <v>43</v>
      </c>
    </row>
    <row r="8" spans="1:24">
      <c r="A8" s="45" t="s">
        <v>30</v>
      </c>
      <c r="B8" s="46">
        <v>1987</v>
      </c>
      <c r="C8" s="51" t="s">
        <v>43</v>
      </c>
      <c r="D8" s="51" t="s">
        <v>43</v>
      </c>
      <c r="E8" s="51" t="s">
        <v>43</v>
      </c>
      <c r="F8" s="51" t="s">
        <v>43</v>
      </c>
      <c r="G8" s="51" t="s">
        <v>43</v>
      </c>
      <c r="H8" s="52" t="s">
        <v>43</v>
      </c>
      <c r="I8" s="51" t="s">
        <v>43</v>
      </c>
      <c r="J8" s="51" t="s">
        <v>43</v>
      </c>
      <c r="K8" s="51" t="s">
        <v>43</v>
      </c>
      <c r="L8" s="51" t="s">
        <v>43</v>
      </c>
      <c r="M8" s="53" t="s">
        <v>43</v>
      </c>
      <c r="N8" s="51" t="s">
        <v>43</v>
      </c>
      <c r="O8" s="51" t="s">
        <v>43</v>
      </c>
      <c r="P8" s="52" t="s">
        <v>43</v>
      </c>
      <c r="Q8" s="51" t="s">
        <v>43</v>
      </c>
      <c r="R8" s="51" t="s">
        <v>43</v>
      </c>
      <c r="S8" s="52" t="s">
        <v>43</v>
      </c>
      <c r="T8" s="91"/>
      <c r="U8" s="91"/>
      <c r="V8" s="51" t="s">
        <v>43</v>
      </c>
      <c r="W8" s="51" t="s">
        <v>43</v>
      </c>
      <c r="X8" s="70" t="s">
        <v>43</v>
      </c>
    </row>
    <row r="9" spans="1:24">
      <c r="A9" s="45" t="s">
        <v>31</v>
      </c>
      <c r="B9" s="46">
        <v>1987</v>
      </c>
      <c r="C9" s="51" t="s">
        <v>43</v>
      </c>
      <c r="D9" s="51" t="s">
        <v>43</v>
      </c>
      <c r="E9" s="51" t="s">
        <v>43</v>
      </c>
      <c r="F9" s="51" t="s">
        <v>43</v>
      </c>
      <c r="G9" s="51" t="s">
        <v>43</v>
      </c>
      <c r="H9" s="52" t="s">
        <v>43</v>
      </c>
      <c r="I9" s="51" t="s">
        <v>43</v>
      </c>
      <c r="J9" s="51" t="s">
        <v>43</v>
      </c>
      <c r="K9" s="51" t="s">
        <v>43</v>
      </c>
      <c r="L9" s="51" t="s">
        <v>43</v>
      </c>
      <c r="M9" s="53" t="s">
        <v>43</v>
      </c>
      <c r="N9" s="51" t="s">
        <v>43</v>
      </c>
      <c r="O9" s="51" t="s">
        <v>43</v>
      </c>
      <c r="P9" s="52" t="s">
        <v>43</v>
      </c>
      <c r="Q9" s="51" t="s">
        <v>43</v>
      </c>
      <c r="R9" s="51" t="s">
        <v>43</v>
      </c>
      <c r="S9" s="52" t="s">
        <v>43</v>
      </c>
      <c r="T9" s="91"/>
      <c r="U9" s="91"/>
      <c r="V9" s="51" t="s">
        <v>43</v>
      </c>
      <c r="W9" s="51" t="s">
        <v>43</v>
      </c>
      <c r="X9" s="70" t="s">
        <v>43</v>
      </c>
    </row>
    <row r="10" spans="1:24">
      <c r="A10" s="45" t="s">
        <v>32</v>
      </c>
      <c r="B10" s="46">
        <v>1987</v>
      </c>
      <c r="C10" s="54">
        <v>750513</v>
      </c>
      <c r="D10" s="54"/>
      <c r="E10" s="54">
        <v>162524</v>
      </c>
      <c r="F10" s="51" t="s">
        <v>43</v>
      </c>
      <c r="G10" s="51" t="s">
        <v>43</v>
      </c>
      <c r="H10" s="55">
        <v>666</v>
      </c>
      <c r="I10" s="54">
        <v>993168</v>
      </c>
      <c r="J10" s="54">
        <v>533670</v>
      </c>
      <c r="K10" s="54">
        <v>360181</v>
      </c>
      <c r="L10" s="54">
        <v>99317</v>
      </c>
      <c r="M10" s="49">
        <v>2641152</v>
      </c>
      <c r="N10" s="56">
        <v>0</v>
      </c>
      <c r="O10" s="48">
        <v>0</v>
      </c>
      <c r="P10" s="49">
        <v>0</v>
      </c>
      <c r="Q10" s="56">
        <v>0</v>
      </c>
      <c r="R10" s="48">
        <v>0</v>
      </c>
      <c r="S10" s="57">
        <v>0</v>
      </c>
      <c r="T10" s="92"/>
      <c r="U10" s="92"/>
      <c r="V10" s="56">
        <v>0</v>
      </c>
      <c r="W10" s="48">
        <v>0</v>
      </c>
      <c r="X10" s="71">
        <v>0</v>
      </c>
    </row>
    <row r="11" spans="1:24">
      <c r="A11" s="45" t="s">
        <v>33</v>
      </c>
      <c r="B11" s="46">
        <v>1987</v>
      </c>
      <c r="C11" s="47">
        <v>1451710</v>
      </c>
      <c r="D11" s="47"/>
      <c r="E11" s="47">
        <v>300706</v>
      </c>
      <c r="F11" s="51" t="s">
        <v>43</v>
      </c>
      <c r="G11" s="51" t="s">
        <v>43</v>
      </c>
      <c r="H11" s="55">
        <v>1358</v>
      </c>
      <c r="I11" s="47">
        <v>407208</v>
      </c>
      <c r="J11" s="47">
        <v>218595</v>
      </c>
      <c r="K11" s="47">
        <v>147892</v>
      </c>
      <c r="L11" s="47">
        <v>40721</v>
      </c>
      <c r="M11" s="49">
        <v>1108992</v>
      </c>
      <c r="N11" s="56">
        <v>3028</v>
      </c>
      <c r="O11" s="48">
        <v>2478</v>
      </c>
      <c r="P11" s="49">
        <v>2</v>
      </c>
      <c r="Q11" s="56">
        <v>0</v>
      </c>
      <c r="R11" s="48">
        <v>0</v>
      </c>
      <c r="S11" s="57">
        <v>0</v>
      </c>
      <c r="T11" s="92"/>
      <c r="U11" s="92"/>
      <c r="V11" s="56">
        <v>0</v>
      </c>
      <c r="W11" s="48">
        <v>0</v>
      </c>
      <c r="X11" s="71">
        <v>1</v>
      </c>
    </row>
    <row r="12" spans="1:24">
      <c r="A12" s="45" t="s">
        <v>34</v>
      </c>
      <c r="B12" s="46">
        <v>1987</v>
      </c>
      <c r="C12" s="47">
        <v>1456244</v>
      </c>
      <c r="D12" s="47"/>
      <c r="E12" s="47">
        <v>237497</v>
      </c>
      <c r="F12" s="51" t="s">
        <v>43</v>
      </c>
      <c r="G12" s="51" t="s">
        <v>43</v>
      </c>
      <c r="H12" s="55">
        <v>1370</v>
      </c>
      <c r="I12" s="47">
        <v>442776</v>
      </c>
      <c r="J12" s="47">
        <v>237210</v>
      </c>
      <c r="K12" s="47">
        <v>161288</v>
      </c>
      <c r="L12" s="47">
        <v>44278</v>
      </c>
      <c r="M12" s="49">
        <v>1264032</v>
      </c>
      <c r="N12" s="56">
        <v>13069</v>
      </c>
      <c r="O12" s="48">
        <v>8884</v>
      </c>
      <c r="P12" s="49">
        <v>7</v>
      </c>
      <c r="Q12" s="56">
        <v>0</v>
      </c>
      <c r="R12" s="48">
        <v>0</v>
      </c>
      <c r="S12" s="57">
        <v>0</v>
      </c>
      <c r="T12" s="92"/>
      <c r="U12" s="92"/>
      <c r="V12" s="56">
        <v>700</v>
      </c>
      <c r="W12" s="48">
        <v>381</v>
      </c>
      <c r="X12" s="71">
        <v>1</v>
      </c>
    </row>
    <row r="13" spans="1:24">
      <c r="A13" s="45" t="s">
        <v>35</v>
      </c>
      <c r="B13" s="46">
        <v>1988</v>
      </c>
      <c r="C13" s="47">
        <v>1322507</v>
      </c>
      <c r="D13" s="47"/>
      <c r="E13" s="47">
        <v>219078</v>
      </c>
      <c r="F13" s="51" t="s">
        <v>43</v>
      </c>
      <c r="G13" s="51" t="s">
        <v>43</v>
      </c>
      <c r="H13" s="49">
        <v>1296</v>
      </c>
      <c r="I13" s="47">
        <v>433200</v>
      </c>
      <c r="J13" s="47">
        <v>232380</v>
      </c>
      <c r="K13" s="47">
        <v>157500</v>
      </c>
      <c r="L13" s="47">
        <v>43320</v>
      </c>
      <c r="M13" s="49">
        <v>1200192</v>
      </c>
      <c r="N13" s="47">
        <v>28169</v>
      </c>
      <c r="O13" s="48">
        <v>20916</v>
      </c>
      <c r="P13" s="49">
        <v>15</v>
      </c>
      <c r="Q13" s="56">
        <v>0</v>
      </c>
      <c r="R13" s="48">
        <v>0</v>
      </c>
      <c r="S13" s="49">
        <v>0</v>
      </c>
      <c r="T13" s="93"/>
      <c r="U13" s="93"/>
      <c r="V13" s="47">
        <v>2661</v>
      </c>
      <c r="W13" s="48">
        <v>1216</v>
      </c>
      <c r="X13" s="71">
        <v>3</v>
      </c>
    </row>
    <row r="14" spans="1:24">
      <c r="A14" s="45" t="s">
        <v>36</v>
      </c>
      <c r="B14" s="46">
        <v>1988</v>
      </c>
      <c r="C14" s="47">
        <v>1516228</v>
      </c>
      <c r="D14" s="47"/>
      <c r="E14" s="47">
        <v>272940</v>
      </c>
      <c r="F14" s="51" t="s">
        <v>43</v>
      </c>
      <c r="G14" s="51" t="s">
        <v>43</v>
      </c>
      <c r="H14" s="49">
        <v>1334</v>
      </c>
      <c r="I14" s="47">
        <v>360696</v>
      </c>
      <c r="J14" s="47">
        <v>192915</v>
      </c>
      <c r="K14" s="47">
        <v>131712</v>
      </c>
      <c r="L14" s="47">
        <v>36069</v>
      </c>
      <c r="M14" s="49">
        <v>1068864</v>
      </c>
      <c r="N14" s="47">
        <v>719917</v>
      </c>
      <c r="O14" s="48">
        <v>450365</v>
      </c>
      <c r="P14" s="49">
        <v>52</v>
      </c>
      <c r="Q14" s="47">
        <v>83273</v>
      </c>
      <c r="R14" s="48">
        <v>36783</v>
      </c>
      <c r="S14" s="49">
        <v>2</v>
      </c>
      <c r="T14" s="93"/>
      <c r="U14" s="93"/>
      <c r="V14" s="47">
        <v>17728</v>
      </c>
      <c r="W14" s="48">
        <v>16695</v>
      </c>
      <c r="X14" s="71">
        <v>2</v>
      </c>
    </row>
    <row r="15" spans="1:24">
      <c r="A15" s="45" t="s">
        <v>37</v>
      </c>
      <c r="B15" s="46">
        <v>1988</v>
      </c>
      <c r="C15" s="47">
        <v>2026285</v>
      </c>
      <c r="D15" s="47"/>
      <c r="E15" s="47">
        <v>385837</v>
      </c>
      <c r="F15" s="51" t="s">
        <v>43</v>
      </c>
      <c r="G15" s="51" t="s">
        <v>43</v>
      </c>
      <c r="H15" s="49">
        <v>1843</v>
      </c>
      <c r="I15" s="47">
        <v>510720</v>
      </c>
      <c r="J15" s="47">
        <v>273975</v>
      </c>
      <c r="K15" s="47">
        <v>185673</v>
      </c>
      <c r="L15" s="47">
        <v>51072</v>
      </c>
      <c r="M15" s="49">
        <v>1413600</v>
      </c>
      <c r="N15" s="47">
        <v>270553</v>
      </c>
      <c r="O15" s="48">
        <v>137714</v>
      </c>
      <c r="P15" s="49">
        <v>29</v>
      </c>
      <c r="Q15" s="48">
        <v>0</v>
      </c>
      <c r="R15" s="48">
        <v>0</v>
      </c>
      <c r="S15" s="49">
        <v>0</v>
      </c>
      <c r="T15" s="93"/>
      <c r="U15" s="93"/>
      <c r="V15" s="47">
        <v>35456</v>
      </c>
      <c r="W15" s="48">
        <v>12953</v>
      </c>
      <c r="X15" s="71">
        <v>3</v>
      </c>
    </row>
    <row r="16" spans="1:24">
      <c r="A16" s="45" t="s">
        <v>38</v>
      </c>
      <c r="B16" s="46">
        <v>1988</v>
      </c>
      <c r="C16" s="47">
        <v>1729332</v>
      </c>
      <c r="D16" s="47"/>
      <c r="E16" s="47">
        <v>368551</v>
      </c>
      <c r="F16" s="51" t="s">
        <v>43</v>
      </c>
      <c r="G16" s="51" t="s">
        <v>43</v>
      </c>
      <c r="H16" s="49">
        <v>1373</v>
      </c>
      <c r="I16" s="47">
        <v>497040</v>
      </c>
      <c r="J16" s="47">
        <v>265905</v>
      </c>
      <c r="K16" s="47">
        <v>181431</v>
      </c>
      <c r="L16" s="47">
        <v>49704</v>
      </c>
      <c r="M16" s="49">
        <v>1464672</v>
      </c>
      <c r="N16" s="47">
        <v>530101</v>
      </c>
      <c r="O16" s="48">
        <v>313918</v>
      </c>
      <c r="P16" s="49">
        <v>38</v>
      </c>
      <c r="Q16" s="47">
        <v>98959</v>
      </c>
      <c r="R16" s="48">
        <v>36582</v>
      </c>
      <c r="S16" s="49">
        <v>2</v>
      </c>
      <c r="T16" s="93"/>
      <c r="U16" s="93"/>
      <c r="V16" s="47">
        <v>3770</v>
      </c>
      <c r="W16" s="48">
        <v>1006</v>
      </c>
      <c r="X16" s="71">
        <v>1</v>
      </c>
    </row>
    <row r="17" spans="1:24">
      <c r="A17" s="45" t="s">
        <v>39</v>
      </c>
      <c r="B17" s="46">
        <v>1988</v>
      </c>
      <c r="C17" s="47">
        <v>2050241</v>
      </c>
      <c r="D17" s="47"/>
      <c r="E17" s="47">
        <v>427827</v>
      </c>
      <c r="F17" s="51" t="s">
        <v>43</v>
      </c>
      <c r="G17" s="51" t="s">
        <v>43</v>
      </c>
      <c r="H17" s="49">
        <v>1577</v>
      </c>
      <c r="I17" s="47">
        <v>478800</v>
      </c>
      <c r="J17" s="47">
        <v>256335</v>
      </c>
      <c r="K17" s="47">
        <v>174585</v>
      </c>
      <c r="L17" s="47">
        <v>47880</v>
      </c>
      <c r="M17" s="49">
        <v>1388064</v>
      </c>
      <c r="N17" s="47">
        <v>574732</v>
      </c>
      <c r="O17" s="48">
        <v>341612</v>
      </c>
      <c r="P17" s="49">
        <v>58</v>
      </c>
      <c r="Q17" s="47">
        <v>195040</v>
      </c>
      <c r="R17" s="48">
        <v>67883</v>
      </c>
      <c r="S17" s="49">
        <v>4</v>
      </c>
      <c r="T17" s="93"/>
      <c r="U17" s="93"/>
      <c r="V17" s="47">
        <v>19963</v>
      </c>
      <c r="W17" s="48">
        <v>9435</v>
      </c>
      <c r="X17" s="71">
        <v>7</v>
      </c>
    </row>
    <row r="18" spans="1:24">
      <c r="A18" s="45" t="s">
        <v>40</v>
      </c>
      <c r="B18" s="46">
        <v>1988</v>
      </c>
      <c r="C18" s="47">
        <v>2033475</v>
      </c>
      <c r="D18" s="47"/>
      <c r="E18" s="47">
        <v>422185</v>
      </c>
      <c r="F18" s="51" t="s">
        <v>43</v>
      </c>
      <c r="G18" s="51" t="s">
        <v>43</v>
      </c>
      <c r="H18" s="49">
        <v>1602</v>
      </c>
      <c r="I18" s="47">
        <v>378480</v>
      </c>
      <c r="J18" s="47">
        <v>202395</v>
      </c>
      <c r="K18" s="47">
        <v>138237</v>
      </c>
      <c r="L18" s="47">
        <v>37848</v>
      </c>
      <c r="M18" s="49">
        <v>1125408</v>
      </c>
      <c r="N18" s="47">
        <v>644315</v>
      </c>
      <c r="O18" s="48">
        <v>391845</v>
      </c>
      <c r="P18" s="49">
        <v>69</v>
      </c>
      <c r="Q18" s="47">
        <v>158487</v>
      </c>
      <c r="R18" s="48">
        <v>63657</v>
      </c>
      <c r="S18" s="49">
        <v>6</v>
      </c>
      <c r="T18" s="93"/>
      <c r="U18" s="93"/>
      <c r="V18" s="47">
        <v>16408</v>
      </c>
      <c r="W18" s="48">
        <v>8234</v>
      </c>
      <c r="X18" s="71">
        <v>4</v>
      </c>
    </row>
    <row r="19" spans="1:24">
      <c r="A19" s="45" t="s">
        <v>41</v>
      </c>
      <c r="B19" s="46"/>
      <c r="C19" s="48">
        <f>SUM(C7:C18)</f>
        <v>14336535</v>
      </c>
      <c r="D19" s="48"/>
      <c r="E19" s="48">
        <f>SUM(E7:E18)</f>
        <v>2797145</v>
      </c>
      <c r="F19" s="48"/>
      <c r="G19" s="48"/>
      <c r="H19" s="49">
        <f t="shared" ref="H19:X19" si="0">SUM(H10:H18)</f>
        <v>12419</v>
      </c>
      <c r="I19" s="48">
        <f t="shared" si="0"/>
        <v>4502088</v>
      </c>
      <c r="J19" s="48">
        <f t="shared" si="0"/>
        <v>2413380</v>
      </c>
      <c r="K19" s="48">
        <f t="shared" si="0"/>
        <v>1638499</v>
      </c>
      <c r="L19" s="48">
        <f t="shared" si="0"/>
        <v>450209</v>
      </c>
      <c r="M19" s="49">
        <f t="shared" si="0"/>
        <v>12674976</v>
      </c>
      <c r="N19" s="48">
        <f t="shared" si="0"/>
        <v>2783884</v>
      </c>
      <c r="O19" s="48">
        <f t="shared" si="0"/>
        <v>1667732</v>
      </c>
      <c r="P19" s="49">
        <f t="shared" si="0"/>
        <v>270</v>
      </c>
      <c r="Q19" s="48">
        <f t="shared" si="0"/>
        <v>535759</v>
      </c>
      <c r="R19" s="48">
        <f t="shared" si="0"/>
        <v>204905</v>
      </c>
      <c r="S19" s="49">
        <f t="shared" si="0"/>
        <v>14</v>
      </c>
      <c r="T19" s="94"/>
      <c r="U19" s="94"/>
      <c r="V19" s="48">
        <f t="shared" si="0"/>
        <v>96686</v>
      </c>
      <c r="W19" s="48">
        <f t="shared" si="0"/>
        <v>49920</v>
      </c>
      <c r="X19" s="71">
        <f t="shared" si="0"/>
        <v>22</v>
      </c>
    </row>
    <row r="25" spans="1:24" ht="17.5">
      <c r="A25" s="30" t="s">
        <v>44</v>
      </c>
      <c r="B25" s="31"/>
      <c r="C25" s="32" t="s">
        <v>1</v>
      </c>
      <c r="D25" s="32"/>
      <c r="E25" s="32"/>
      <c r="F25" s="32"/>
      <c r="G25" s="32"/>
      <c r="H25" s="33"/>
      <c r="I25" s="34" t="s">
        <v>14</v>
      </c>
      <c r="J25" s="35"/>
      <c r="K25" s="36"/>
      <c r="L25" s="35"/>
      <c r="M25" s="37"/>
      <c r="N25" s="30" t="s">
        <v>15</v>
      </c>
      <c r="O25" s="32"/>
      <c r="P25" s="33"/>
      <c r="Q25" s="30" t="s">
        <v>16</v>
      </c>
      <c r="R25" s="32"/>
      <c r="S25" s="33"/>
      <c r="T25" s="89"/>
      <c r="U25" s="89"/>
      <c r="V25" s="34" t="s">
        <v>17</v>
      </c>
      <c r="W25" s="35"/>
      <c r="X25" s="68"/>
    </row>
    <row r="26" spans="1:24" ht="52.5">
      <c r="A26" s="39" t="s">
        <v>18</v>
      </c>
      <c r="B26" s="40" t="s">
        <v>19</v>
      </c>
      <c r="C26" s="41" t="s">
        <v>4</v>
      </c>
      <c r="D26" s="42" t="s">
        <v>20</v>
      </c>
      <c r="E26" s="42" t="s">
        <v>21</v>
      </c>
      <c r="F26" s="42" t="s">
        <v>22</v>
      </c>
      <c r="G26" s="42" t="s">
        <v>23</v>
      </c>
      <c r="H26" s="43" t="s">
        <v>24</v>
      </c>
      <c r="I26" s="41" t="s">
        <v>25</v>
      </c>
      <c r="J26" s="42" t="s">
        <v>26</v>
      </c>
      <c r="K26" s="42" t="s">
        <v>21</v>
      </c>
      <c r="L26" s="42" t="s">
        <v>27</v>
      </c>
      <c r="M26" s="43" t="s">
        <v>28</v>
      </c>
      <c r="N26" s="44" t="s">
        <v>4</v>
      </c>
      <c r="O26" s="42" t="s">
        <v>21</v>
      </c>
      <c r="P26" s="43" t="s">
        <v>24</v>
      </c>
      <c r="Q26" s="44" t="s">
        <v>4</v>
      </c>
      <c r="R26" s="42" t="s">
        <v>21</v>
      </c>
      <c r="S26" s="43" t="s">
        <v>24</v>
      </c>
      <c r="T26" s="90"/>
      <c r="U26" s="90"/>
      <c r="V26" s="44" t="s">
        <v>4</v>
      </c>
      <c r="W26" s="42" t="s">
        <v>21</v>
      </c>
      <c r="X26" s="69" t="s">
        <v>24</v>
      </c>
    </row>
    <row r="27" spans="1:24">
      <c r="A27" s="45" t="s">
        <v>29</v>
      </c>
      <c r="B27" s="46">
        <v>1988</v>
      </c>
      <c r="C27" s="47">
        <v>1000835</v>
      </c>
      <c r="D27" s="48"/>
      <c r="E27" s="48">
        <v>302377</v>
      </c>
      <c r="F27" s="48">
        <v>17952</v>
      </c>
      <c r="G27" s="48"/>
      <c r="H27" s="49">
        <v>811</v>
      </c>
      <c r="I27" s="47">
        <v>602832</v>
      </c>
      <c r="J27" s="47">
        <v>383422</v>
      </c>
      <c r="K27" s="47">
        <v>159127</v>
      </c>
      <c r="L27" s="47">
        <v>60283</v>
      </c>
      <c r="M27" s="49">
        <v>1632480</v>
      </c>
      <c r="N27" s="56">
        <v>1019807</v>
      </c>
      <c r="O27" s="48">
        <v>568323</v>
      </c>
      <c r="P27" s="55">
        <v>100</v>
      </c>
      <c r="Q27" s="56">
        <v>417787</v>
      </c>
      <c r="R27" s="48">
        <v>197941</v>
      </c>
      <c r="S27" s="49">
        <v>11</v>
      </c>
      <c r="T27" s="93"/>
      <c r="U27" s="93"/>
      <c r="V27" s="56">
        <v>44659</v>
      </c>
      <c r="W27" s="48">
        <v>23072</v>
      </c>
      <c r="X27" s="71">
        <v>7</v>
      </c>
    </row>
    <row r="28" spans="1:24">
      <c r="A28" s="45" t="s">
        <v>30</v>
      </c>
      <c r="B28" s="46">
        <v>1988</v>
      </c>
      <c r="C28" s="47">
        <v>2122214</v>
      </c>
      <c r="D28" s="48"/>
      <c r="E28" s="48">
        <v>416898</v>
      </c>
      <c r="F28" s="48">
        <v>102642</v>
      </c>
      <c r="G28" s="48"/>
      <c r="H28" s="49">
        <v>1506</v>
      </c>
      <c r="I28" s="47">
        <v>577296</v>
      </c>
      <c r="J28" s="47">
        <v>362018</v>
      </c>
      <c r="K28" s="47">
        <v>157548</v>
      </c>
      <c r="L28" s="47">
        <v>57730</v>
      </c>
      <c r="M28" s="49">
        <v>1572288</v>
      </c>
      <c r="N28" s="56">
        <v>676327</v>
      </c>
      <c r="O28" s="48">
        <v>382063</v>
      </c>
      <c r="P28" s="55">
        <v>77</v>
      </c>
      <c r="Q28" s="56">
        <v>251331</v>
      </c>
      <c r="R28" s="48">
        <v>138949</v>
      </c>
      <c r="S28" s="49">
        <v>8</v>
      </c>
      <c r="T28" s="93"/>
      <c r="U28" s="93"/>
      <c r="V28" s="56">
        <v>11651</v>
      </c>
      <c r="W28" s="48">
        <v>-973</v>
      </c>
      <c r="X28" s="71">
        <v>2</v>
      </c>
    </row>
    <row r="29" spans="1:24">
      <c r="A29" s="45" t="s">
        <v>31</v>
      </c>
      <c r="B29" s="46">
        <v>1988</v>
      </c>
      <c r="C29" s="47">
        <v>2124004</v>
      </c>
      <c r="D29" s="48"/>
      <c r="E29" s="48">
        <v>580512</v>
      </c>
      <c r="F29" s="48">
        <v>54345</v>
      </c>
      <c r="G29" s="48"/>
      <c r="H29" s="49">
        <v>1626</v>
      </c>
      <c r="I29" s="47">
        <v>507528</v>
      </c>
      <c r="J29" s="47">
        <v>316708</v>
      </c>
      <c r="K29" s="47">
        <v>140067</v>
      </c>
      <c r="L29" s="47">
        <v>50753</v>
      </c>
      <c r="M29" s="49">
        <v>1311456</v>
      </c>
      <c r="N29" s="56">
        <v>1213430</v>
      </c>
      <c r="O29" s="48">
        <v>792199</v>
      </c>
      <c r="P29" s="55">
        <v>84</v>
      </c>
      <c r="Q29" s="56">
        <v>279004</v>
      </c>
      <c r="R29" s="48">
        <v>151692</v>
      </c>
      <c r="S29" s="49">
        <v>10</v>
      </c>
      <c r="T29" s="93"/>
      <c r="U29" s="93"/>
      <c r="V29" s="56">
        <v>15182</v>
      </c>
      <c r="W29" s="48">
        <v>5468</v>
      </c>
      <c r="X29" s="71">
        <v>6</v>
      </c>
    </row>
    <row r="30" spans="1:24">
      <c r="A30" s="45" t="s">
        <v>32</v>
      </c>
      <c r="B30" s="46">
        <v>1988</v>
      </c>
      <c r="C30" s="47">
        <v>2135918</v>
      </c>
      <c r="D30" s="48"/>
      <c r="E30" s="48">
        <v>538141</v>
      </c>
      <c r="F30" s="48">
        <v>41918</v>
      </c>
      <c r="G30" s="48"/>
      <c r="H30" s="49">
        <v>1562</v>
      </c>
      <c r="I30" s="47">
        <v>503880</v>
      </c>
      <c r="J30" s="47">
        <v>319783</v>
      </c>
      <c r="K30" s="47">
        <v>133709</v>
      </c>
      <c r="L30" s="47">
        <v>50388</v>
      </c>
      <c r="M30" s="49">
        <v>1335168</v>
      </c>
      <c r="N30" s="56">
        <v>1076715</v>
      </c>
      <c r="O30" s="48">
        <v>629067</v>
      </c>
      <c r="P30" s="55">
        <v>169</v>
      </c>
      <c r="Q30" s="56">
        <v>608387</v>
      </c>
      <c r="R30" s="48">
        <v>250964</v>
      </c>
      <c r="S30" s="49">
        <v>13</v>
      </c>
      <c r="T30" s="93"/>
      <c r="U30" s="93"/>
      <c r="V30" s="56">
        <v>37053</v>
      </c>
      <c r="W30" s="48">
        <v>21830</v>
      </c>
      <c r="X30" s="71">
        <v>5</v>
      </c>
    </row>
    <row r="31" spans="1:24">
      <c r="A31" s="45" t="s">
        <v>33</v>
      </c>
      <c r="B31" s="46">
        <v>1988</v>
      </c>
      <c r="C31" s="47">
        <v>2064164</v>
      </c>
      <c r="D31" s="48"/>
      <c r="E31" s="48">
        <v>500511</v>
      </c>
      <c r="F31" s="48">
        <v>37182</v>
      </c>
      <c r="G31" s="48"/>
      <c r="H31" s="49">
        <v>1527</v>
      </c>
      <c r="I31" s="47">
        <v>497496</v>
      </c>
      <c r="J31" s="47">
        <v>317642</v>
      </c>
      <c r="K31" s="47">
        <v>130104</v>
      </c>
      <c r="L31" s="47">
        <v>49750</v>
      </c>
      <c r="M31" s="49">
        <v>1304160</v>
      </c>
      <c r="N31" s="56">
        <v>622046</v>
      </c>
      <c r="O31" s="48">
        <v>365618</v>
      </c>
      <c r="P31" s="55">
        <v>79</v>
      </c>
      <c r="Q31" s="56">
        <v>273838</v>
      </c>
      <c r="R31" s="48">
        <v>121167</v>
      </c>
      <c r="S31" s="49">
        <v>10</v>
      </c>
      <c r="T31" s="93"/>
      <c r="U31" s="93"/>
      <c r="V31" s="56">
        <v>66604</v>
      </c>
      <c r="W31" s="48">
        <v>35463</v>
      </c>
      <c r="X31" s="71">
        <v>4</v>
      </c>
    </row>
    <row r="32" spans="1:24">
      <c r="A32" s="45" t="s">
        <v>34</v>
      </c>
      <c r="B32" s="46">
        <v>1988</v>
      </c>
      <c r="C32" s="47">
        <v>1864301</v>
      </c>
      <c r="D32" s="48"/>
      <c r="E32" s="48">
        <v>424181</v>
      </c>
      <c r="F32" s="48">
        <v>29228</v>
      </c>
      <c r="G32" s="48"/>
      <c r="H32" s="49">
        <v>1491</v>
      </c>
      <c r="I32" s="47">
        <v>475608</v>
      </c>
      <c r="J32" s="47">
        <v>299764</v>
      </c>
      <c r="K32" s="47">
        <v>128283</v>
      </c>
      <c r="L32" s="47">
        <v>47561</v>
      </c>
      <c r="M32" s="49">
        <v>1245792</v>
      </c>
      <c r="N32" s="56">
        <v>838558</v>
      </c>
      <c r="O32" s="48">
        <v>488519</v>
      </c>
      <c r="P32" s="55">
        <v>93</v>
      </c>
      <c r="Q32" s="56">
        <v>383655</v>
      </c>
      <c r="R32" s="48">
        <v>146927</v>
      </c>
      <c r="S32" s="49">
        <v>9</v>
      </c>
      <c r="T32" s="93"/>
      <c r="U32" s="93"/>
      <c r="V32" s="56">
        <v>14235</v>
      </c>
      <c r="W32" s="48">
        <v>9992</v>
      </c>
      <c r="X32" s="71">
        <v>2</v>
      </c>
    </row>
    <row r="33" spans="1:24">
      <c r="A33" s="45" t="s">
        <v>35</v>
      </c>
      <c r="B33" s="46">
        <v>1989</v>
      </c>
      <c r="C33" s="47">
        <v>1888571</v>
      </c>
      <c r="D33" s="48"/>
      <c r="E33" s="48">
        <v>473153</v>
      </c>
      <c r="F33" s="48">
        <v>29336</v>
      </c>
      <c r="G33" s="48"/>
      <c r="H33" s="49">
        <v>1501</v>
      </c>
      <c r="I33" s="47">
        <v>607848</v>
      </c>
      <c r="J33" s="47">
        <v>389483</v>
      </c>
      <c r="K33" s="47">
        <v>157580</v>
      </c>
      <c r="L33" s="47">
        <v>60785</v>
      </c>
      <c r="M33" s="49">
        <v>1554048</v>
      </c>
      <c r="N33" s="47">
        <v>1244030</v>
      </c>
      <c r="O33" s="48">
        <v>771041</v>
      </c>
      <c r="P33" s="49">
        <v>148</v>
      </c>
      <c r="Q33" s="47">
        <v>390248</v>
      </c>
      <c r="R33" s="48">
        <v>169127</v>
      </c>
      <c r="S33" s="49">
        <v>15</v>
      </c>
      <c r="T33" s="93"/>
      <c r="U33" s="93"/>
      <c r="V33" s="47">
        <v>80147</v>
      </c>
      <c r="W33" s="48">
        <v>47774</v>
      </c>
      <c r="X33" s="71">
        <v>4</v>
      </c>
    </row>
    <row r="34" spans="1:24">
      <c r="A34" s="45" t="s">
        <v>36</v>
      </c>
      <c r="B34" s="46">
        <v>1989</v>
      </c>
      <c r="C34" s="47">
        <v>1999911</v>
      </c>
      <c r="D34" s="48"/>
      <c r="E34" s="48">
        <v>511930</v>
      </c>
      <c r="F34" s="48">
        <v>31272</v>
      </c>
      <c r="G34" s="48"/>
      <c r="H34" s="49">
        <v>1371</v>
      </c>
      <c r="I34" s="47">
        <v>492936</v>
      </c>
      <c r="J34" s="47">
        <v>316458</v>
      </c>
      <c r="K34" s="47">
        <v>127185</v>
      </c>
      <c r="L34" s="47">
        <v>49293</v>
      </c>
      <c r="M34" s="49">
        <v>1289568</v>
      </c>
      <c r="N34" s="47">
        <v>1529953</v>
      </c>
      <c r="O34" s="48">
        <v>803074</v>
      </c>
      <c r="P34" s="49">
        <v>111</v>
      </c>
      <c r="Q34" s="47">
        <v>186684</v>
      </c>
      <c r="R34" s="48">
        <v>80084</v>
      </c>
      <c r="S34" s="49">
        <v>6</v>
      </c>
      <c r="T34" s="93"/>
      <c r="U34" s="93"/>
      <c r="V34" s="47">
        <v>7238</v>
      </c>
      <c r="W34" s="48">
        <v>4281</v>
      </c>
      <c r="X34" s="71">
        <v>3</v>
      </c>
    </row>
    <row r="35" spans="1:24">
      <c r="A35" s="45" t="s">
        <v>37</v>
      </c>
      <c r="B35" s="46">
        <v>1989</v>
      </c>
      <c r="C35" s="47">
        <v>2158773</v>
      </c>
      <c r="D35" s="48"/>
      <c r="E35" s="48">
        <v>582035</v>
      </c>
      <c r="F35" s="48">
        <v>35240</v>
      </c>
      <c r="G35" s="48"/>
      <c r="H35" s="49">
        <v>1532</v>
      </c>
      <c r="I35" s="47">
        <v>602376</v>
      </c>
      <c r="J35" s="47">
        <v>383218</v>
      </c>
      <c r="K35" s="47">
        <v>158921</v>
      </c>
      <c r="L35" s="47">
        <v>60237</v>
      </c>
      <c r="M35" s="49">
        <v>1581408</v>
      </c>
      <c r="N35" s="47">
        <v>674571</v>
      </c>
      <c r="O35" s="48">
        <v>464253</v>
      </c>
      <c r="P35" s="49">
        <v>81</v>
      </c>
      <c r="Q35" s="47">
        <v>527882</v>
      </c>
      <c r="R35" s="48">
        <v>223050</v>
      </c>
      <c r="S35" s="49">
        <v>11</v>
      </c>
      <c r="T35" s="93"/>
      <c r="U35" s="93"/>
      <c r="V35" s="47">
        <v>65852</v>
      </c>
      <c r="W35" s="48">
        <v>23653</v>
      </c>
      <c r="X35" s="71">
        <v>6</v>
      </c>
    </row>
    <row r="36" spans="1:24">
      <c r="A36" s="45" t="s">
        <v>38</v>
      </c>
      <c r="B36" s="46">
        <v>1989</v>
      </c>
      <c r="C36" s="47">
        <v>1988939</v>
      </c>
      <c r="D36" s="48"/>
      <c r="E36" s="48">
        <v>550012</v>
      </c>
      <c r="F36" s="48">
        <v>33224</v>
      </c>
      <c r="G36" s="48"/>
      <c r="H36" s="49">
        <v>1299</v>
      </c>
      <c r="I36" s="47">
        <v>507528</v>
      </c>
      <c r="J36" s="47">
        <v>317519</v>
      </c>
      <c r="K36" s="47">
        <v>139256</v>
      </c>
      <c r="L36" s="47">
        <v>50753</v>
      </c>
      <c r="M36" s="49">
        <v>1358880</v>
      </c>
      <c r="N36" s="47">
        <v>866420</v>
      </c>
      <c r="O36" s="48">
        <v>515328</v>
      </c>
      <c r="P36" s="49">
        <v>111</v>
      </c>
      <c r="Q36" s="47">
        <v>150966</v>
      </c>
      <c r="R36" s="48">
        <v>57478</v>
      </c>
      <c r="S36" s="49">
        <v>10</v>
      </c>
      <c r="T36" s="93"/>
      <c r="U36" s="93"/>
      <c r="V36" s="47">
        <v>104707</v>
      </c>
      <c r="W36" s="48">
        <v>43168</v>
      </c>
      <c r="X36" s="71">
        <v>15</v>
      </c>
    </row>
    <row r="37" spans="1:24">
      <c r="A37" s="45" t="s">
        <v>39</v>
      </c>
      <c r="B37" s="46">
        <v>1989</v>
      </c>
      <c r="C37" s="47">
        <v>2460764</v>
      </c>
      <c r="D37" s="48"/>
      <c r="E37" s="48">
        <v>633561</v>
      </c>
      <c r="F37" s="48">
        <v>40759</v>
      </c>
      <c r="G37" s="48"/>
      <c r="H37" s="49">
        <v>1583</v>
      </c>
      <c r="I37" s="47">
        <v>694488</v>
      </c>
      <c r="J37" s="47">
        <v>448366</v>
      </c>
      <c r="K37" s="47">
        <v>176673</v>
      </c>
      <c r="L37" s="47">
        <v>69449</v>
      </c>
      <c r="M37" s="49">
        <v>1769280</v>
      </c>
      <c r="N37" s="47">
        <v>1113464</v>
      </c>
      <c r="O37" s="48">
        <v>506669</v>
      </c>
      <c r="P37" s="49">
        <v>62</v>
      </c>
      <c r="Q37" s="47">
        <v>220505</v>
      </c>
      <c r="R37" s="48">
        <v>82776</v>
      </c>
      <c r="S37" s="49">
        <v>6</v>
      </c>
      <c r="T37" s="93"/>
      <c r="U37" s="93"/>
      <c r="V37" s="47">
        <v>27071</v>
      </c>
      <c r="W37" s="48">
        <v>11395</v>
      </c>
      <c r="X37" s="71">
        <v>8</v>
      </c>
    </row>
    <row r="38" spans="1:24">
      <c r="A38" s="45" t="s">
        <v>40</v>
      </c>
      <c r="B38" s="46">
        <v>1989</v>
      </c>
      <c r="C38" s="47">
        <v>2190917</v>
      </c>
      <c r="D38" s="48"/>
      <c r="E38" s="48">
        <v>559612</v>
      </c>
      <c r="F38" s="48">
        <v>35443</v>
      </c>
      <c r="G38" s="48"/>
      <c r="H38" s="49">
        <v>1561</v>
      </c>
      <c r="I38" s="47">
        <v>562704</v>
      </c>
      <c r="J38" s="47">
        <v>347108</v>
      </c>
      <c r="K38" s="47">
        <v>159326</v>
      </c>
      <c r="L38" s="47">
        <v>56270</v>
      </c>
      <c r="M38" s="49">
        <v>1484736</v>
      </c>
      <c r="N38" s="47">
        <v>760796</v>
      </c>
      <c r="O38" s="48">
        <v>426906</v>
      </c>
      <c r="P38" s="49">
        <v>97</v>
      </c>
      <c r="Q38" s="47">
        <v>153024</v>
      </c>
      <c r="R38" s="48">
        <v>57570</v>
      </c>
      <c r="S38" s="49">
        <v>6</v>
      </c>
      <c r="T38" s="93"/>
      <c r="U38" s="93"/>
      <c r="V38" s="47">
        <v>101260</v>
      </c>
      <c r="W38" s="48">
        <v>61902</v>
      </c>
      <c r="X38" s="71">
        <v>9</v>
      </c>
    </row>
    <row r="39" spans="1:24">
      <c r="A39" s="45" t="s">
        <v>41</v>
      </c>
      <c r="B39" s="46"/>
      <c r="C39" s="48">
        <f>SUM(C27:C38)</f>
        <v>23999311</v>
      </c>
      <c r="D39" s="48"/>
      <c r="E39" s="48">
        <f>SUM(E27:E38)</f>
        <v>6072923</v>
      </c>
      <c r="F39" s="48">
        <f>SUM(F27:F38)</f>
        <v>488541</v>
      </c>
      <c r="G39" s="48"/>
      <c r="H39" s="49">
        <f t="shared" ref="H39:X39" si="1">SUM(H27:H38)</f>
        <v>17370</v>
      </c>
      <c r="I39" s="48">
        <f t="shared" si="1"/>
        <v>6632520</v>
      </c>
      <c r="J39" s="48">
        <f t="shared" si="1"/>
        <v>4201489</v>
      </c>
      <c r="K39" s="48">
        <f t="shared" si="1"/>
        <v>1767779</v>
      </c>
      <c r="L39" s="48">
        <f t="shared" si="1"/>
        <v>663252</v>
      </c>
      <c r="M39" s="49">
        <f t="shared" si="1"/>
        <v>17439264</v>
      </c>
      <c r="N39" s="48">
        <f t="shared" si="1"/>
        <v>11636117</v>
      </c>
      <c r="O39" s="48">
        <f t="shared" si="1"/>
        <v>6713060</v>
      </c>
      <c r="P39" s="49">
        <f t="shared" si="1"/>
        <v>1212</v>
      </c>
      <c r="Q39" s="48">
        <f t="shared" si="1"/>
        <v>3843311</v>
      </c>
      <c r="R39" s="48">
        <f t="shared" si="1"/>
        <v>1677725</v>
      </c>
      <c r="S39" s="49">
        <f t="shared" si="1"/>
        <v>115</v>
      </c>
      <c r="T39" s="94"/>
      <c r="U39" s="94"/>
      <c r="V39" s="48">
        <f t="shared" si="1"/>
        <v>575659</v>
      </c>
      <c r="W39" s="48">
        <f t="shared" si="1"/>
        <v>287025</v>
      </c>
      <c r="X39" s="71">
        <f t="shared" si="1"/>
        <v>71</v>
      </c>
    </row>
    <row r="41" spans="1:24" ht="13.9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72"/>
    </row>
    <row r="42" spans="1:24" ht="13.9" customHeight="1">
      <c r="A42" s="26"/>
      <c r="B42" s="26"/>
      <c r="C42" s="27"/>
      <c r="D42" s="27"/>
      <c r="E42" s="27"/>
      <c r="F42" s="27"/>
      <c r="G42" s="27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72"/>
    </row>
    <row r="43" spans="1:24" ht="13.9" customHeight="1">
      <c r="A43" s="26"/>
      <c r="B43" s="26"/>
      <c r="C43" s="27"/>
      <c r="D43" s="27"/>
      <c r="E43" s="27"/>
      <c r="F43" s="27"/>
      <c r="G43" s="27"/>
      <c r="H43" s="26"/>
      <c r="I43" s="28"/>
      <c r="J43" s="28"/>
      <c r="K43" s="28"/>
      <c r="L43" s="28"/>
      <c r="M43" s="28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72"/>
    </row>
    <row r="44" spans="1:24" ht="13.9" customHeight="1">
      <c r="A44" s="26"/>
      <c r="B44" s="26"/>
      <c r="C44" s="26"/>
      <c r="D44" s="26"/>
      <c r="E44" s="26"/>
      <c r="F44" s="26"/>
      <c r="G44" s="26"/>
      <c r="H44" s="29"/>
      <c r="I44" s="26"/>
      <c r="J44" s="26"/>
      <c r="K44" s="26"/>
      <c r="L44" s="26"/>
      <c r="M44" s="26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73"/>
    </row>
    <row r="45" spans="1:24" ht="17.5">
      <c r="A45" s="30" t="s">
        <v>13</v>
      </c>
      <c r="B45" s="31"/>
      <c r="C45" s="32" t="s">
        <v>1</v>
      </c>
      <c r="D45" s="32"/>
      <c r="E45" s="32"/>
      <c r="F45" s="32"/>
      <c r="G45" s="32"/>
      <c r="H45" s="33"/>
      <c r="I45" s="34" t="s">
        <v>14</v>
      </c>
      <c r="J45" s="35"/>
      <c r="K45" s="36"/>
      <c r="L45" s="35"/>
      <c r="M45" s="37"/>
      <c r="N45" s="30" t="s">
        <v>15</v>
      </c>
      <c r="O45" s="32"/>
      <c r="P45" s="33"/>
      <c r="Q45" s="30" t="s">
        <v>16</v>
      </c>
      <c r="R45" s="32"/>
      <c r="S45" s="33"/>
      <c r="T45" s="89"/>
      <c r="U45" s="89"/>
      <c r="V45" s="34" t="s">
        <v>17</v>
      </c>
      <c r="W45" s="35"/>
      <c r="X45" s="68"/>
    </row>
    <row r="46" spans="1:24" ht="52.5">
      <c r="A46" s="39" t="s">
        <v>18</v>
      </c>
      <c r="B46" s="40" t="s">
        <v>19</v>
      </c>
      <c r="C46" s="41" t="s">
        <v>4</v>
      </c>
      <c r="D46" s="42" t="s">
        <v>20</v>
      </c>
      <c r="E46" s="42" t="s">
        <v>21</v>
      </c>
      <c r="F46" s="42" t="s">
        <v>22</v>
      </c>
      <c r="G46" s="42" t="s">
        <v>23</v>
      </c>
      <c r="H46" s="43" t="s">
        <v>24</v>
      </c>
      <c r="I46" s="41" t="s">
        <v>25</v>
      </c>
      <c r="J46" s="42" t="s">
        <v>26</v>
      </c>
      <c r="K46" s="42" t="s">
        <v>21</v>
      </c>
      <c r="L46" s="42" t="s">
        <v>27</v>
      </c>
      <c r="M46" s="43" t="s">
        <v>28</v>
      </c>
      <c r="N46" s="44" t="s">
        <v>4</v>
      </c>
      <c r="O46" s="42" t="s">
        <v>21</v>
      </c>
      <c r="P46" s="43" t="s">
        <v>24</v>
      </c>
      <c r="Q46" s="44" t="s">
        <v>4</v>
      </c>
      <c r="R46" s="42" t="s">
        <v>21</v>
      </c>
      <c r="S46" s="43" t="s">
        <v>24</v>
      </c>
      <c r="T46" s="90"/>
      <c r="U46" s="90"/>
      <c r="V46" s="44" t="s">
        <v>4</v>
      </c>
      <c r="W46" s="42" t="s">
        <v>21</v>
      </c>
      <c r="X46" s="69" t="s">
        <v>24</v>
      </c>
    </row>
    <row r="47" spans="1:24">
      <c r="A47" s="45" t="s">
        <v>29</v>
      </c>
      <c r="B47" s="46">
        <v>1989</v>
      </c>
      <c r="C47" s="47">
        <v>2071025</v>
      </c>
      <c r="D47" s="48">
        <v>1410803</v>
      </c>
      <c r="E47" s="48">
        <v>541060</v>
      </c>
      <c r="F47" s="48">
        <v>33497</v>
      </c>
      <c r="G47" s="48">
        <v>33497</v>
      </c>
      <c r="H47" s="49">
        <v>1384</v>
      </c>
      <c r="I47" s="47">
        <v>540816</v>
      </c>
      <c r="J47" s="47">
        <v>357954</v>
      </c>
      <c r="K47" s="47">
        <v>128780</v>
      </c>
      <c r="L47" s="47">
        <v>54082</v>
      </c>
      <c r="M47" s="49">
        <v>1289568</v>
      </c>
      <c r="N47" s="56">
        <v>1846205</v>
      </c>
      <c r="O47" s="48">
        <v>1073122</v>
      </c>
      <c r="P47" s="49">
        <v>158</v>
      </c>
      <c r="Q47" s="56">
        <v>209297</v>
      </c>
      <c r="R47" s="48">
        <v>104591</v>
      </c>
      <c r="S47" s="49">
        <v>17</v>
      </c>
      <c r="T47" s="93"/>
      <c r="U47" s="93"/>
      <c r="V47" s="56">
        <v>16627</v>
      </c>
      <c r="W47" s="48">
        <v>4078</v>
      </c>
      <c r="X47" s="71">
        <v>10</v>
      </c>
    </row>
    <row r="48" spans="1:24">
      <c r="A48" s="45" t="s">
        <v>30</v>
      </c>
      <c r="B48" s="46">
        <v>1989</v>
      </c>
      <c r="C48" s="47">
        <v>2546065</v>
      </c>
      <c r="D48" s="48">
        <v>1708647</v>
      </c>
      <c r="E48" s="48">
        <v>690927</v>
      </c>
      <c r="F48" s="48">
        <v>44509</v>
      </c>
      <c r="G48" s="48">
        <v>36997</v>
      </c>
      <c r="H48" s="49">
        <v>1677</v>
      </c>
      <c r="I48" s="47">
        <v>641592</v>
      </c>
      <c r="J48" s="47">
        <v>407253</v>
      </c>
      <c r="K48" s="47">
        <v>170180</v>
      </c>
      <c r="L48" s="47">
        <v>64159</v>
      </c>
      <c r="M48" s="49">
        <v>1654368</v>
      </c>
      <c r="N48" s="56">
        <v>2135573</v>
      </c>
      <c r="O48" s="48">
        <v>1232518</v>
      </c>
      <c r="P48" s="49">
        <v>156</v>
      </c>
      <c r="Q48" s="56">
        <v>363190</v>
      </c>
      <c r="R48" s="48">
        <v>187019</v>
      </c>
      <c r="S48" s="49">
        <v>20</v>
      </c>
      <c r="T48" s="93"/>
      <c r="U48" s="93"/>
      <c r="V48" s="56">
        <v>0</v>
      </c>
      <c r="W48" s="48">
        <v>-1270</v>
      </c>
      <c r="X48" s="71">
        <v>1</v>
      </c>
    </row>
    <row r="49" spans="1:24">
      <c r="A49" s="45" t="s">
        <v>31</v>
      </c>
      <c r="B49" s="46">
        <v>1989</v>
      </c>
      <c r="C49" s="47">
        <v>2246526</v>
      </c>
      <c r="D49" s="48">
        <v>1529033</v>
      </c>
      <c r="E49" s="48">
        <v>595500</v>
      </c>
      <c r="F49" s="48">
        <v>36656</v>
      </c>
      <c r="G49" s="48">
        <v>36656</v>
      </c>
      <c r="H49" s="49">
        <v>1537</v>
      </c>
      <c r="I49" s="47">
        <v>525312</v>
      </c>
      <c r="J49" s="47">
        <v>335850</v>
      </c>
      <c r="K49" s="47">
        <v>136931</v>
      </c>
      <c r="L49" s="47">
        <v>52531</v>
      </c>
      <c r="M49" s="49">
        <v>1351584</v>
      </c>
      <c r="N49" s="56">
        <v>941672</v>
      </c>
      <c r="O49" s="48">
        <v>518221</v>
      </c>
      <c r="P49" s="49">
        <v>67</v>
      </c>
      <c r="Q49" s="56">
        <v>280436</v>
      </c>
      <c r="R49" s="48">
        <v>129259</v>
      </c>
      <c r="S49" s="49">
        <v>12</v>
      </c>
      <c r="T49" s="93"/>
      <c r="U49" s="93"/>
      <c r="V49" s="56">
        <v>27119</v>
      </c>
      <c r="W49" s="48">
        <v>4513</v>
      </c>
      <c r="X49" s="71">
        <v>3</v>
      </c>
    </row>
    <row r="50" spans="1:24">
      <c r="A50" s="45" t="s">
        <v>32</v>
      </c>
      <c r="B50" s="46">
        <v>1989</v>
      </c>
      <c r="C50" s="47">
        <v>2258062</v>
      </c>
      <c r="D50" s="48">
        <v>1571104</v>
      </c>
      <c r="E50" s="48">
        <v>571041</v>
      </c>
      <c r="F50" s="48">
        <v>35921</v>
      </c>
      <c r="G50" s="48">
        <v>36537</v>
      </c>
      <c r="H50" s="49">
        <v>1452</v>
      </c>
      <c r="I50" s="47">
        <v>518928</v>
      </c>
      <c r="J50" s="47">
        <v>331597</v>
      </c>
      <c r="K50" s="47">
        <v>135438</v>
      </c>
      <c r="L50" s="47">
        <v>51893</v>
      </c>
      <c r="M50" s="49">
        <v>1276800</v>
      </c>
      <c r="N50" s="56">
        <v>1146085</v>
      </c>
      <c r="O50" s="48">
        <v>629492</v>
      </c>
      <c r="P50" s="49">
        <v>120</v>
      </c>
      <c r="Q50" s="56">
        <v>384913</v>
      </c>
      <c r="R50" s="48">
        <v>158036</v>
      </c>
      <c r="S50" s="49">
        <v>19</v>
      </c>
      <c r="T50" s="93"/>
      <c r="U50" s="93"/>
      <c r="V50" s="56">
        <v>31030</v>
      </c>
      <c r="W50" s="48">
        <v>11219</v>
      </c>
      <c r="X50" s="71">
        <v>5</v>
      </c>
    </row>
    <row r="51" spans="1:24">
      <c r="A51" s="45" t="s">
        <v>33</v>
      </c>
      <c r="B51" s="46">
        <v>1989</v>
      </c>
      <c r="C51" s="47">
        <v>2149398</v>
      </c>
      <c r="D51" s="48">
        <v>1485675</v>
      </c>
      <c r="E51" s="48">
        <v>539441</v>
      </c>
      <c r="F51" s="48">
        <v>34412</v>
      </c>
      <c r="G51" s="48">
        <v>34412</v>
      </c>
      <c r="H51" s="49">
        <v>1408</v>
      </c>
      <c r="I51" s="47">
        <v>588240</v>
      </c>
      <c r="J51" s="47">
        <v>384768</v>
      </c>
      <c r="K51" s="47">
        <v>144648</v>
      </c>
      <c r="L51" s="47">
        <v>58824</v>
      </c>
      <c r="M51" s="49">
        <v>1470144</v>
      </c>
      <c r="N51" s="56">
        <v>1249546</v>
      </c>
      <c r="O51" s="48">
        <v>694191</v>
      </c>
      <c r="P51" s="49">
        <v>96</v>
      </c>
      <c r="Q51" s="56">
        <v>270696</v>
      </c>
      <c r="R51" s="48">
        <v>132891</v>
      </c>
      <c r="S51" s="49">
        <v>13</v>
      </c>
      <c r="T51" s="93"/>
      <c r="U51" s="93"/>
      <c r="V51" s="56">
        <v>12898</v>
      </c>
      <c r="W51" s="48">
        <v>2564</v>
      </c>
      <c r="X51" s="71">
        <v>3</v>
      </c>
    </row>
    <row r="52" spans="1:24">
      <c r="A52" s="45" t="s">
        <v>34</v>
      </c>
      <c r="B52" s="46">
        <v>1989</v>
      </c>
      <c r="C52" s="47">
        <v>1805812</v>
      </c>
      <c r="D52" s="48">
        <v>1305016</v>
      </c>
      <c r="E52" s="48">
        <v>391830</v>
      </c>
      <c r="F52" s="48">
        <v>25166</v>
      </c>
      <c r="G52" s="48">
        <v>25166</v>
      </c>
      <c r="H52" s="49">
        <v>1311</v>
      </c>
      <c r="I52" s="47">
        <v>389424</v>
      </c>
      <c r="J52" s="47">
        <v>251461</v>
      </c>
      <c r="K52" s="47">
        <v>99021</v>
      </c>
      <c r="L52" s="47">
        <v>38942</v>
      </c>
      <c r="M52" s="49">
        <v>1017792</v>
      </c>
      <c r="N52" s="56">
        <v>537445</v>
      </c>
      <c r="O52" s="48">
        <v>331536</v>
      </c>
      <c r="P52" s="49">
        <v>65</v>
      </c>
      <c r="Q52" s="56">
        <v>109266</v>
      </c>
      <c r="R52" s="48">
        <v>42064</v>
      </c>
      <c r="S52" s="49">
        <v>5</v>
      </c>
      <c r="T52" s="93"/>
      <c r="U52" s="93"/>
      <c r="V52" s="56">
        <v>21741</v>
      </c>
      <c r="W52" s="48">
        <v>7695</v>
      </c>
      <c r="X52" s="71">
        <v>5</v>
      </c>
    </row>
    <row r="53" spans="1:24">
      <c r="A53" s="45" t="s">
        <v>35</v>
      </c>
      <c r="B53" s="46">
        <v>1990</v>
      </c>
      <c r="C53" s="47">
        <v>2100186</v>
      </c>
      <c r="D53" s="48">
        <v>1481542</v>
      </c>
      <c r="E53" s="48">
        <v>505933</v>
      </c>
      <c r="F53" s="48">
        <v>31639</v>
      </c>
      <c r="G53" s="48">
        <v>32289</v>
      </c>
      <c r="H53" s="49">
        <v>1544</v>
      </c>
      <c r="I53" s="47">
        <v>471504</v>
      </c>
      <c r="J53" s="47">
        <v>309406</v>
      </c>
      <c r="K53" s="47">
        <v>114948</v>
      </c>
      <c r="L53" s="47">
        <v>47150</v>
      </c>
      <c r="M53" s="49">
        <v>1147296</v>
      </c>
      <c r="N53" s="47">
        <v>2042581</v>
      </c>
      <c r="O53" s="48">
        <v>1168751</v>
      </c>
      <c r="P53" s="49">
        <v>204</v>
      </c>
      <c r="Q53" s="47">
        <v>189212</v>
      </c>
      <c r="R53" s="48">
        <v>81311</v>
      </c>
      <c r="S53" s="49">
        <v>13</v>
      </c>
      <c r="T53" s="93"/>
      <c r="U53" s="93"/>
      <c r="V53" s="47">
        <v>12862</v>
      </c>
      <c r="W53" s="48">
        <v>4438</v>
      </c>
      <c r="X53" s="71">
        <v>1</v>
      </c>
    </row>
    <row r="54" spans="1:24">
      <c r="A54" s="45" t="s">
        <v>36</v>
      </c>
      <c r="B54" s="46">
        <v>1990</v>
      </c>
      <c r="C54" s="47">
        <v>2028778</v>
      </c>
      <c r="D54" s="48">
        <v>1413099</v>
      </c>
      <c r="E54" s="48">
        <v>511829</v>
      </c>
      <c r="F54" s="48">
        <v>31712</v>
      </c>
      <c r="G54" s="48">
        <v>31712</v>
      </c>
      <c r="H54" s="49">
        <v>1306</v>
      </c>
      <c r="I54" s="47">
        <v>559056</v>
      </c>
      <c r="J54" s="47">
        <v>359692</v>
      </c>
      <c r="K54" s="47">
        <v>143458</v>
      </c>
      <c r="L54" s="47">
        <v>55906</v>
      </c>
      <c r="M54" s="49">
        <v>1409952</v>
      </c>
      <c r="N54" s="47">
        <v>1318888</v>
      </c>
      <c r="O54" s="48">
        <v>773967</v>
      </c>
      <c r="P54" s="49">
        <v>100</v>
      </c>
      <c r="Q54" s="47">
        <v>2642</v>
      </c>
      <c r="R54" s="48">
        <v>1242</v>
      </c>
      <c r="S54" s="49">
        <v>2</v>
      </c>
      <c r="T54" s="93"/>
      <c r="U54" s="93"/>
      <c r="V54" s="47">
        <v>0</v>
      </c>
      <c r="W54" s="48">
        <v>0</v>
      </c>
      <c r="X54" s="71">
        <v>1</v>
      </c>
    </row>
    <row r="55" spans="1:24">
      <c r="A55" s="45" t="s">
        <v>37</v>
      </c>
      <c r="B55" s="46">
        <v>1990</v>
      </c>
      <c r="C55" s="47">
        <v>2372403</v>
      </c>
      <c r="D55" s="48">
        <v>1628767</v>
      </c>
      <c r="E55" s="48">
        <v>618849</v>
      </c>
      <c r="F55" s="48">
        <v>37121</v>
      </c>
      <c r="G55" s="48">
        <v>37121</v>
      </c>
      <c r="H55" s="49">
        <v>1480</v>
      </c>
      <c r="I55" s="47">
        <v>607848</v>
      </c>
      <c r="J55" s="47">
        <v>394774</v>
      </c>
      <c r="K55" s="47">
        <v>152289</v>
      </c>
      <c r="L55" s="47">
        <v>60785</v>
      </c>
      <c r="M55" s="49">
        <v>1570464</v>
      </c>
      <c r="N55" s="47">
        <v>1169417</v>
      </c>
      <c r="O55" s="48">
        <v>583336</v>
      </c>
      <c r="P55" s="49">
        <v>68</v>
      </c>
      <c r="Q55" s="47">
        <v>438285</v>
      </c>
      <c r="R55" s="48">
        <v>154586</v>
      </c>
      <c r="S55" s="49">
        <v>9</v>
      </c>
      <c r="T55" s="93"/>
      <c r="U55" s="93"/>
      <c r="V55" s="47">
        <v>51415</v>
      </c>
      <c r="W55" s="48">
        <v>25312</v>
      </c>
      <c r="X55" s="71">
        <v>5</v>
      </c>
    </row>
    <row r="56" spans="1:24">
      <c r="A56" s="45" t="s">
        <v>38</v>
      </c>
      <c r="B56" s="46">
        <v>1990</v>
      </c>
      <c r="C56" s="47">
        <v>2194028</v>
      </c>
      <c r="D56" s="48">
        <v>1509233</v>
      </c>
      <c r="E56" s="48">
        <v>562214</v>
      </c>
      <c r="F56" s="48">
        <v>34809</v>
      </c>
      <c r="G56" s="48">
        <v>34807</v>
      </c>
      <c r="H56" s="49">
        <v>1374</v>
      </c>
      <c r="I56" s="47">
        <v>550848</v>
      </c>
      <c r="J56" s="47">
        <v>362347</v>
      </c>
      <c r="K56" s="47">
        <v>133416</v>
      </c>
      <c r="L56" s="47">
        <v>55085</v>
      </c>
      <c r="M56" s="49">
        <v>1366176</v>
      </c>
      <c r="N56" s="47">
        <v>1222101</v>
      </c>
      <c r="O56" s="48">
        <v>677564</v>
      </c>
      <c r="P56" s="49">
        <v>92</v>
      </c>
      <c r="Q56" s="47">
        <v>73641</v>
      </c>
      <c r="R56" s="48">
        <v>24220</v>
      </c>
      <c r="S56" s="49">
        <v>3</v>
      </c>
      <c r="T56" s="93"/>
      <c r="U56" s="93"/>
      <c r="V56" s="47">
        <v>72026</v>
      </c>
      <c r="W56" s="48">
        <v>21206</v>
      </c>
      <c r="X56" s="71">
        <v>4</v>
      </c>
    </row>
    <row r="57" spans="1:24">
      <c r="A57" s="45" t="s">
        <v>39</v>
      </c>
      <c r="B57" s="46">
        <v>1990</v>
      </c>
      <c r="C57" s="47">
        <v>2417466</v>
      </c>
      <c r="D57" s="48">
        <v>1682370</v>
      </c>
      <c r="E57" s="48">
        <v>604533</v>
      </c>
      <c r="F57" s="48">
        <v>37315</v>
      </c>
      <c r="G57" s="48">
        <v>22144</v>
      </c>
      <c r="H57" s="49">
        <v>1520</v>
      </c>
      <c r="I57" s="47">
        <v>563160</v>
      </c>
      <c r="J57" s="47">
        <v>366733</v>
      </c>
      <c r="K57" s="47">
        <v>140111</v>
      </c>
      <c r="L57" s="47">
        <v>56316</v>
      </c>
      <c r="M57" s="49">
        <v>1395360</v>
      </c>
      <c r="N57" s="47">
        <v>667473</v>
      </c>
      <c r="O57" s="48">
        <v>437783</v>
      </c>
      <c r="P57" s="49">
        <v>83</v>
      </c>
      <c r="Q57" s="47">
        <v>168153</v>
      </c>
      <c r="R57" s="48">
        <v>96640</v>
      </c>
      <c r="S57" s="49">
        <v>6</v>
      </c>
      <c r="T57" s="93"/>
      <c r="U57" s="93"/>
      <c r="V57" s="47">
        <v>27707</v>
      </c>
      <c r="W57" s="48">
        <v>-5445</v>
      </c>
      <c r="X57" s="71">
        <v>1</v>
      </c>
    </row>
    <row r="58" spans="1:24">
      <c r="A58" s="45" t="s">
        <v>40</v>
      </c>
      <c r="B58" s="46">
        <v>1990</v>
      </c>
      <c r="C58" s="47">
        <f>2173334+1003</f>
        <v>2174337</v>
      </c>
      <c r="D58" s="48">
        <f>1501588-2019</f>
        <v>1499569</v>
      </c>
      <c r="E58" s="48">
        <f>509059+877</f>
        <v>509936</v>
      </c>
      <c r="F58" s="48">
        <v>32976</v>
      </c>
      <c r="G58" s="48">
        <v>32976</v>
      </c>
      <c r="H58" s="49">
        <v>1348</v>
      </c>
      <c r="I58" s="47">
        <v>581400</v>
      </c>
      <c r="J58" s="47">
        <v>378546</v>
      </c>
      <c r="K58" s="47">
        <v>144714</v>
      </c>
      <c r="L58" s="47">
        <v>58140</v>
      </c>
      <c r="M58" s="49">
        <v>1455552</v>
      </c>
      <c r="N58" s="47">
        <v>1635335</v>
      </c>
      <c r="O58" s="48">
        <v>932306</v>
      </c>
      <c r="P58" s="49">
        <v>114</v>
      </c>
      <c r="Q58" s="47">
        <v>16303</v>
      </c>
      <c r="R58" s="48">
        <v>9643</v>
      </c>
      <c r="S58" s="49">
        <v>3</v>
      </c>
      <c r="T58" s="93"/>
      <c r="U58" s="93"/>
      <c r="V58" s="47">
        <v>14132</v>
      </c>
      <c r="W58" s="48">
        <v>9309</v>
      </c>
      <c r="X58" s="71">
        <v>3</v>
      </c>
    </row>
    <row r="59" spans="1:24">
      <c r="A59" s="45" t="s">
        <v>41</v>
      </c>
      <c r="B59" s="46"/>
      <c r="C59" s="48">
        <f t="shared" ref="C59:X59" si="2">SUM(C47:C58)</f>
        <v>26364086</v>
      </c>
      <c r="D59" s="48">
        <f t="shared" si="2"/>
        <v>18224858</v>
      </c>
      <c r="E59" s="48">
        <f t="shared" si="2"/>
        <v>6643093</v>
      </c>
      <c r="F59" s="48">
        <f t="shared" si="2"/>
        <v>415733</v>
      </c>
      <c r="G59" s="48">
        <f t="shared" si="2"/>
        <v>394314</v>
      </c>
      <c r="H59" s="49">
        <f t="shared" si="2"/>
        <v>17341</v>
      </c>
      <c r="I59" s="48">
        <f t="shared" si="2"/>
        <v>6538128</v>
      </c>
      <c r="J59" s="48">
        <f t="shared" si="2"/>
        <v>4240381</v>
      </c>
      <c r="K59" s="48">
        <f t="shared" si="2"/>
        <v>1643934</v>
      </c>
      <c r="L59" s="48">
        <f t="shared" si="2"/>
        <v>653813</v>
      </c>
      <c r="M59" s="49">
        <f t="shared" si="2"/>
        <v>16405056</v>
      </c>
      <c r="N59" s="48">
        <f t="shared" si="2"/>
        <v>15912321</v>
      </c>
      <c r="O59" s="48">
        <f t="shared" si="2"/>
        <v>9052787</v>
      </c>
      <c r="P59" s="49">
        <f t="shared" si="2"/>
        <v>1323</v>
      </c>
      <c r="Q59" s="48">
        <f t="shared" si="2"/>
        <v>2506034</v>
      </c>
      <c r="R59" s="48">
        <f t="shared" si="2"/>
        <v>1121502</v>
      </c>
      <c r="S59" s="49">
        <f t="shared" si="2"/>
        <v>122</v>
      </c>
      <c r="T59" s="94"/>
      <c r="U59" s="94"/>
      <c r="V59" s="48">
        <f t="shared" si="2"/>
        <v>287557</v>
      </c>
      <c r="W59" s="48">
        <f t="shared" si="2"/>
        <v>83619</v>
      </c>
      <c r="X59" s="71">
        <f t="shared" si="2"/>
        <v>42</v>
      </c>
    </row>
    <row r="65" spans="1:24" ht="17.5">
      <c r="A65" s="30" t="s">
        <v>45</v>
      </c>
      <c r="B65" s="31"/>
      <c r="C65" s="32" t="s">
        <v>1</v>
      </c>
      <c r="D65" s="32"/>
      <c r="E65" s="32"/>
      <c r="F65" s="32"/>
      <c r="G65" s="32"/>
      <c r="H65" s="33"/>
      <c r="I65" s="34" t="s">
        <v>14</v>
      </c>
      <c r="J65" s="35"/>
      <c r="K65" s="36"/>
      <c r="L65" s="35"/>
      <c r="M65" s="37"/>
      <c r="N65" s="30" t="s">
        <v>15</v>
      </c>
      <c r="O65" s="32"/>
      <c r="P65" s="33"/>
      <c r="Q65" s="30" t="s">
        <v>16</v>
      </c>
      <c r="R65" s="32"/>
      <c r="S65" s="33"/>
      <c r="T65" s="89"/>
      <c r="U65" s="89"/>
      <c r="V65" s="34" t="s">
        <v>17</v>
      </c>
      <c r="W65" s="35"/>
      <c r="X65" s="68"/>
    </row>
    <row r="66" spans="1:24" ht="52.5">
      <c r="A66" s="39" t="s">
        <v>18</v>
      </c>
      <c r="B66" s="40" t="s">
        <v>19</v>
      </c>
      <c r="C66" s="41" t="s">
        <v>4</v>
      </c>
      <c r="D66" s="42" t="s">
        <v>20</v>
      </c>
      <c r="E66" s="42" t="s">
        <v>21</v>
      </c>
      <c r="F66" s="42" t="s">
        <v>22</v>
      </c>
      <c r="G66" s="42" t="s">
        <v>23</v>
      </c>
      <c r="H66" s="43" t="s">
        <v>24</v>
      </c>
      <c r="I66" s="41" t="s">
        <v>25</v>
      </c>
      <c r="J66" s="42" t="s">
        <v>26</v>
      </c>
      <c r="K66" s="42" t="s">
        <v>21</v>
      </c>
      <c r="L66" s="42" t="s">
        <v>27</v>
      </c>
      <c r="M66" s="43" t="s">
        <v>28</v>
      </c>
      <c r="N66" s="44" t="s">
        <v>4</v>
      </c>
      <c r="O66" s="42" t="s">
        <v>21</v>
      </c>
      <c r="P66" s="43" t="s">
        <v>24</v>
      </c>
      <c r="Q66" s="44" t="s">
        <v>4</v>
      </c>
      <c r="R66" s="42" t="s">
        <v>21</v>
      </c>
      <c r="S66" s="43" t="s">
        <v>24</v>
      </c>
      <c r="T66" s="90"/>
      <c r="U66" s="90"/>
      <c r="V66" s="44" t="s">
        <v>4</v>
      </c>
      <c r="W66" s="42" t="s">
        <v>21</v>
      </c>
      <c r="X66" s="69" t="s">
        <v>24</v>
      </c>
    </row>
    <row r="67" spans="1:24">
      <c r="A67" s="45" t="s">
        <v>29</v>
      </c>
      <c r="B67" s="46">
        <v>1990</v>
      </c>
      <c r="C67" s="47">
        <v>2150897</v>
      </c>
      <c r="D67" s="48">
        <v>1513278</v>
      </c>
      <c r="E67" s="48">
        <v>562341</v>
      </c>
      <c r="F67" s="48">
        <v>34190</v>
      </c>
      <c r="G67" s="48">
        <v>34190</v>
      </c>
      <c r="H67" s="49">
        <v>1460</v>
      </c>
      <c r="I67" s="47">
        <v>535344</v>
      </c>
      <c r="J67" s="47">
        <v>350616</v>
      </c>
      <c r="K67" s="47">
        <v>131194</v>
      </c>
      <c r="L67" s="47">
        <v>53534</v>
      </c>
      <c r="M67" s="49">
        <v>1347936</v>
      </c>
      <c r="N67" s="56">
        <v>1172536</v>
      </c>
      <c r="O67" s="48">
        <v>659573</v>
      </c>
      <c r="P67" s="49">
        <v>125</v>
      </c>
      <c r="Q67" s="56">
        <v>234820</v>
      </c>
      <c r="R67" s="48">
        <v>96897</v>
      </c>
      <c r="S67" s="49">
        <v>10</v>
      </c>
      <c r="T67" s="93"/>
      <c r="U67" s="93"/>
      <c r="V67" s="56">
        <v>19731</v>
      </c>
      <c r="W67" s="48">
        <v>9568</v>
      </c>
      <c r="X67" s="71">
        <v>4</v>
      </c>
    </row>
    <row r="68" spans="1:24">
      <c r="A68" s="45" t="s">
        <v>30</v>
      </c>
      <c r="B68" s="46">
        <v>1990</v>
      </c>
      <c r="C68" s="47">
        <v>2467000</v>
      </c>
      <c r="D68" s="48">
        <v>1668784</v>
      </c>
      <c r="E68" s="48">
        <v>641573</v>
      </c>
      <c r="F68" s="48">
        <v>38985</v>
      </c>
      <c r="G68" s="48">
        <v>33718</v>
      </c>
      <c r="H68" s="49">
        <v>1525</v>
      </c>
      <c r="I68" s="47">
        <v>634752</v>
      </c>
      <c r="J68" s="47">
        <v>397785</v>
      </c>
      <c r="K68" s="47">
        <v>173492</v>
      </c>
      <c r="L68" s="47">
        <v>63475</v>
      </c>
      <c r="M68" s="49">
        <v>1623360</v>
      </c>
      <c r="N68" s="56">
        <v>1541132</v>
      </c>
      <c r="O68" s="48">
        <v>837702</v>
      </c>
      <c r="P68" s="49">
        <v>97</v>
      </c>
      <c r="Q68" s="56">
        <v>352405</v>
      </c>
      <c r="R68" s="48">
        <v>154505</v>
      </c>
      <c r="S68" s="49">
        <v>16</v>
      </c>
      <c r="T68" s="93"/>
      <c r="U68" s="93"/>
      <c r="V68" s="56">
        <v>19905</v>
      </c>
      <c r="W68" s="48">
        <v>7260</v>
      </c>
      <c r="X68" s="71">
        <v>2</v>
      </c>
    </row>
    <row r="69" spans="1:24">
      <c r="A69" s="45" t="s">
        <v>31</v>
      </c>
      <c r="B69" s="46">
        <v>1990</v>
      </c>
      <c r="C69" s="47">
        <v>2004075</v>
      </c>
      <c r="D69" s="48">
        <v>1459851</v>
      </c>
      <c r="E69" s="48">
        <v>499750</v>
      </c>
      <c r="F69" s="48">
        <v>32335</v>
      </c>
      <c r="G69" s="48">
        <v>32335</v>
      </c>
      <c r="H69" s="49">
        <v>1307</v>
      </c>
      <c r="I69" s="47">
        <v>411768</v>
      </c>
      <c r="J69" s="47">
        <v>268974</v>
      </c>
      <c r="K69" s="47">
        <v>101617</v>
      </c>
      <c r="L69" s="47">
        <v>41177</v>
      </c>
      <c r="M69" s="49">
        <v>1059744</v>
      </c>
      <c r="N69" s="56">
        <v>1067752</v>
      </c>
      <c r="O69" s="48">
        <v>589015</v>
      </c>
      <c r="P69" s="49">
        <v>78</v>
      </c>
      <c r="Q69" s="56">
        <v>397584</v>
      </c>
      <c r="R69" s="48">
        <v>199355</v>
      </c>
      <c r="S69" s="49">
        <v>18</v>
      </c>
      <c r="T69" s="93"/>
      <c r="U69" s="93"/>
      <c r="V69" s="56">
        <v>91659</v>
      </c>
      <c r="W69" s="48">
        <v>54625</v>
      </c>
      <c r="X69" s="71">
        <v>3</v>
      </c>
    </row>
    <row r="70" spans="1:24">
      <c r="A70" s="45" t="s">
        <v>32</v>
      </c>
      <c r="B70" s="46">
        <v>1990</v>
      </c>
      <c r="C70" s="47">
        <v>2540018</v>
      </c>
      <c r="D70" s="48">
        <v>1798080</v>
      </c>
      <c r="E70" s="48">
        <v>596906</v>
      </c>
      <c r="F70" s="48">
        <v>37193</v>
      </c>
      <c r="G70" s="48">
        <v>37193</v>
      </c>
      <c r="H70" s="49">
        <v>1642</v>
      </c>
      <c r="I70" s="47">
        <v>698212</v>
      </c>
      <c r="J70" s="47">
        <v>450090</v>
      </c>
      <c r="K70" s="47">
        <v>178300</v>
      </c>
      <c r="L70" s="47">
        <v>69822</v>
      </c>
      <c r="M70" s="49">
        <v>1725896</v>
      </c>
      <c r="N70" s="56">
        <v>1635169</v>
      </c>
      <c r="O70" s="48">
        <v>917033</v>
      </c>
      <c r="P70" s="49">
        <v>122</v>
      </c>
      <c r="Q70" s="56">
        <v>448922</v>
      </c>
      <c r="R70" s="48">
        <v>232042</v>
      </c>
      <c r="S70" s="49">
        <v>26</v>
      </c>
      <c r="T70" s="93"/>
      <c r="U70" s="93"/>
      <c r="V70" s="56">
        <v>24647</v>
      </c>
      <c r="W70" s="48">
        <v>15790</v>
      </c>
      <c r="X70" s="71">
        <v>3</v>
      </c>
    </row>
    <row r="71" spans="1:24">
      <c r="A71" s="45" t="s">
        <v>33</v>
      </c>
      <c r="B71" s="46">
        <v>1990</v>
      </c>
      <c r="C71" s="47">
        <v>2464452</v>
      </c>
      <c r="D71" s="48">
        <v>1730109</v>
      </c>
      <c r="E71" s="48">
        <v>576029</v>
      </c>
      <c r="F71" s="48">
        <v>36769</v>
      </c>
      <c r="G71" s="48">
        <v>36769</v>
      </c>
      <c r="H71" s="49">
        <v>1665</v>
      </c>
      <c r="I71" s="47">
        <v>786237</v>
      </c>
      <c r="J71" s="47">
        <v>502366</v>
      </c>
      <c r="K71" s="47">
        <v>205247</v>
      </c>
      <c r="L71" s="47">
        <v>78624</v>
      </c>
      <c r="M71" s="49">
        <v>1944652</v>
      </c>
      <c r="N71" s="56">
        <v>1038398</v>
      </c>
      <c r="O71" s="48">
        <v>589838</v>
      </c>
      <c r="P71" s="49">
        <v>82</v>
      </c>
      <c r="Q71" s="56">
        <v>374096</v>
      </c>
      <c r="R71" s="48">
        <v>168079</v>
      </c>
      <c r="S71" s="49">
        <v>14</v>
      </c>
      <c r="T71" s="93"/>
      <c r="U71" s="93"/>
      <c r="V71" s="56">
        <v>32301</v>
      </c>
      <c r="W71" s="48">
        <v>12274</v>
      </c>
      <c r="X71" s="71">
        <v>4</v>
      </c>
    </row>
    <row r="72" spans="1:24">
      <c r="A72" s="45" t="s">
        <v>34</v>
      </c>
      <c r="B72" s="46">
        <v>1990</v>
      </c>
      <c r="C72" s="47">
        <v>2127842</v>
      </c>
      <c r="D72" s="48">
        <v>1533845</v>
      </c>
      <c r="E72" s="48">
        <v>451342</v>
      </c>
      <c r="F72" s="48">
        <v>29794</v>
      </c>
      <c r="G72" s="48">
        <v>29794</v>
      </c>
      <c r="H72" s="49">
        <v>1463</v>
      </c>
      <c r="I72" s="47">
        <v>495490</v>
      </c>
      <c r="J72" s="47">
        <v>315682</v>
      </c>
      <c r="K72" s="47">
        <v>130259</v>
      </c>
      <c r="L72" s="47">
        <v>49550</v>
      </c>
      <c r="M72" s="49">
        <v>1211965</v>
      </c>
      <c r="N72" s="56">
        <v>943036</v>
      </c>
      <c r="O72" s="48">
        <v>597076</v>
      </c>
      <c r="P72" s="49">
        <v>88</v>
      </c>
      <c r="Q72" s="56">
        <v>159478</v>
      </c>
      <c r="R72" s="48">
        <v>68711</v>
      </c>
      <c r="S72" s="49">
        <v>9</v>
      </c>
      <c r="T72" s="93"/>
      <c r="U72" s="93"/>
      <c r="V72" s="56">
        <v>8213</v>
      </c>
      <c r="W72" s="48">
        <v>739</v>
      </c>
      <c r="X72" s="71">
        <v>2</v>
      </c>
    </row>
    <row r="73" spans="1:24">
      <c r="A73" s="45" t="s">
        <v>35</v>
      </c>
      <c r="B73" s="46">
        <v>1991</v>
      </c>
      <c r="C73" s="47">
        <v>2086931</v>
      </c>
      <c r="D73" s="48">
        <v>1503835</v>
      </c>
      <c r="E73" s="48">
        <v>469787</v>
      </c>
      <c r="F73" s="48">
        <v>29201</v>
      </c>
      <c r="G73" s="48">
        <v>29201</v>
      </c>
      <c r="H73" s="49">
        <v>1580</v>
      </c>
      <c r="I73" s="47">
        <v>962546</v>
      </c>
      <c r="J73" s="47">
        <v>622956</v>
      </c>
      <c r="K73" s="47">
        <v>243335</v>
      </c>
      <c r="L73" s="47">
        <v>96255</v>
      </c>
      <c r="M73" s="49">
        <v>1758482</v>
      </c>
      <c r="N73" s="47">
        <v>1179492</v>
      </c>
      <c r="O73" s="48">
        <v>728870</v>
      </c>
      <c r="P73" s="49">
        <v>159</v>
      </c>
      <c r="Q73" s="47">
        <v>64939</v>
      </c>
      <c r="R73" s="48">
        <v>29932</v>
      </c>
      <c r="S73" s="49">
        <v>7</v>
      </c>
      <c r="T73" s="93"/>
      <c r="U73" s="93"/>
      <c r="V73" s="47">
        <v>12197</v>
      </c>
      <c r="W73" s="48">
        <v>923</v>
      </c>
      <c r="X73" s="71">
        <v>4</v>
      </c>
    </row>
    <row r="74" spans="1:24">
      <c r="A74" s="45" t="s">
        <v>36</v>
      </c>
      <c r="B74" s="46">
        <v>1991</v>
      </c>
      <c r="C74" s="47">
        <v>2221364</v>
      </c>
      <c r="D74" s="48">
        <v>1581783</v>
      </c>
      <c r="E74" s="48">
        <v>569299</v>
      </c>
      <c r="F74" s="48">
        <v>32192</v>
      </c>
      <c r="G74" s="48">
        <v>32192</v>
      </c>
      <c r="H74" s="49">
        <v>1414</v>
      </c>
      <c r="I74" s="47">
        <v>751037</v>
      </c>
      <c r="J74" s="47">
        <v>481216</v>
      </c>
      <c r="K74" s="47">
        <v>194717</v>
      </c>
      <c r="L74" s="47">
        <v>75104</v>
      </c>
      <c r="M74" s="49">
        <v>1328042</v>
      </c>
      <c r="N74" s="47">
        <v>671202</v>
      </c>
      <c r="O74" s="48">
        <v>389767</v>
      </c>
      <c r="P74" s="49">
        <v>78</v>
      </c>
      <c r="Q74" s="47">
        <v>70379</v>
      </c>
      <c r="R74" s="48">
        <v>33753</v>
      </c>
      <c r="S74" s="49">
        <v>6</v>
      </c>
      <c r="T74" s="93"/>
      <c r="U74" s="93"/>
      <c r="V74" s="47">
        <v>50819</v>
      </c>
      <c r="W74" s="48">
        <v>6011</v>
      </c>
      <c r="X74" s="71">
        <v>2</v>
      </c>
    </row>
    <row r="75" spans="1:24">
      <c r="A75" s="45" t="s">
        <v>37</v>
      </c>
      <c r="B75" s="46">
        <v>1991</v>
      </c>
      <c r="C75" s="47">
        <v>2358250</v>
      </c>
      <c r="D75" s="48">
        <v>1637451</v>
      </c>
      <c r="E75" s="48">
        <v>576502</v>
      </c>
      <c r="F75" s="48">
        <v>36121</v>
      </c>
      <c r="G75" s="48">
        <v>36121</v>
      </c>
      <c r="H75" s="49">
        <v>1411</v>
      </c>
      <c r="I75" s="47">
        <v>980580</v>
      </c>
      <c r="J75" s="47">
        <v>627641</v>
      </c>
      <c r="K75" s="47">
        <v>254879</v>
      </c>
      <c r="L75" s="47">
        <v>98059</v>
      </c>
      <c r="M75" s="49">
        <v>1890224</v>
      </c>
      <c r="N75" s="47">
        <v>657505</v>
      </c>
      <c r="O75" s="48">
        <v>367424</v>
      </c>
      <c r="P75" s="49">
        <v>69</v>
      </c>
      <c r="Q75" s="47">
        <v>100579</v>
      </c>
      <c r="R75" s="48">
        <v>30976</v>
      </c>
      <c r="S75" s="49">
        <v>6</v>
      </c>
      <c r="T75" s="93"/>
      <c r="U75" s="93"/>
      <c r="V75" s="47">
        <v>39250</v>
      </c>
      <c r="W75" s="48">
        <v>16329</v>
      </c>
      <c r="X75" s="71">
        <v>3</v>
      </c>
    </row>
    <row r="76" spans="1:24">
      <c r="A76" s="45" t="s">
        <v>38</v>
      </c>
      <c r="B76" s="46">
        <v>1991</v>
      </c>
      <c r="C76" s="47">
        <v>2514596</v>
      </c>
      <c r="D76" s="48">
        <v>1731296</v>
      </c>
      <c r="E76" s="48">
        <v>649987</v>
      </c>
      <c r="F76" s="48">
        <v>39176</v>
      </c>
      <c r="G76" s="48">
        <v>39176</v>
      </c>
      <c r="H76" s="49">
        <v>1550</v>
      </c>
      <c r="I76" s="47">
        <v>1070890</v>
      </c>
      <c r="J76" s="47">
        <v>690041</v>
      </c>
      <c r="K76" s="47">
        <v>273759</v>
      </c>
      <c r="L76" s="47">
        <v>107091</v>
      </c>
      <c r="M76" s="49">
        <v>1926722</v>
      </c>
      <c r="N76" s="47">
        <v>1002467</v>
      </c>
      <c r="O76" s="48">
        <v>558554</v>
      </c>
      <c r="P76" s="49">
        <v>73</v>
      </c>
      <c r="Q76" s="47">
        <v>55959</v>
      </c>
      <c r="R76" s="48">
        <v>23499</v>
      </c>
      <c r="S76" s="49">
        <v>4</v>
      </c>
      <c r="T76" s="93"/>
      <c r="U76" s="93"/>
      <c r="V76" s="47">
        <v>9785</v>
      </c>
      <c r="W76" s="48">
        <v>2153</v>
      </c>
      <c r="X76" s="71">
        <v>2</v>
      </c>
    </row>
    <row r="77" spans="1:24">
      <c r="A77" s="45" t="s">
        <v>39</v>
      </c>
      <c r="B77" s="46">
        <v>1991</v>
      </c>
      <c r="C77" s="47">
        <v>2617776</v>
      </c>
      <c r="D77" s="48">
        <v>1847622</v>
      </c>
      <c r="E77" s="48">
        <v>624126</v>
      </c>
      <c r="F77" s="48">
        <v>38548</v>
      </c>
      <c r="G77" s="48">
        <v>23276</v>
      </c>
      <c r="H77" s="49">
        <v>1539</v>
      </c>
      <c r="I77" s="47">
        <v>1064210</v>
      </c>
      <c r="J77" s="47">
        <v>677683</v>
      </c>
      <c r="K77" s="47">
        <v>280104</v>
      </c>
      <c r="L77" s="47">
        <v>106423</v>
      </c>
      <c r="M77" s="49">
        <v>1950195</v>
      </c>
      <c r="N77" s="47">
        <v>498909</v>
      </c>
      <c r="O77" s="48">
        <v>333676</v>
      </c>
      <c r="P77" s="49">
        <v>53</v>
      </c>
      <c r="Q77" s="47">
        <v>259139</v>
      </c>
      <c r="R77" s="48">
        <v>102988</v>
      </c>
      <c r="S77" s="49">
        <v>5</v>
      </c>
      <c r="T77" s="93"/>
      <c r="U77" s="93"/>
      <c r="V77" s="47">
        <v>21382</v>
      </c>
      <c r="W77" s="48">
        <v>7869</v>
      </c>
      <c r="X77" s="71">
        <v>2</v>
      </c>
    </row>
    <row r="78" spans="1:24">
      <c r="A78" s="45" t="s">
        <v>40</v>
      </c>
      <c r="B78" s="46">
        <v>1991</v>
      </c>
      <c r="C78" s="47">
        <f>2242990+137317</f>
        <v>2380307</v>
      </c>
      <c r="D78" s="48">
        <f>1579572+13661</f>
        <v>1593233</v>
      </c>
      <c r="E78" s="48">
        <f>536593-66381</f>
        <v>470212</v>
      </c>
      <c r="F78" s="48">
        <v>33274</v>
      </c>
      <c r="G78" s="48">
        <v>33260</v>
      </c>
      <c r="H78" s="49">
        <v>1378</v>
      </c>
      <c r="I78" s="47">
        <v>905411</v>
      </c>
      <c r="J78" s="47">
        <v>572635</v>
      </c>
      <c r="K78" s="47">
        <v>242234</v>
      </c>
      <c r="L78" s="47">
        <v>90542</v>
      </c>
      <c r="M78" s="49">
        <v>1619711</v>
      </c>
      <c r="N78" s="47">
        <v>792566</v>
      </c>
      <c r="O78" s="48">
        <v>469592</v>
      </c>
      <c r="P78" s="49">
        <v>70</v>
      </c>
      <c r="Q78" s="47">
        <v>7110</v>
      </c>
      <c r="R78" s="48">
        <v>4949</v>
      </c>
      <c r="S78" s="49">
        <v>2</v>
      </c>
      <c r="T78" s="93"/>
      <c r="U78" s="93"/>
      <c r="V78" s="47">
        <v>58672</v>
      </c>
      <c r="W78" s="48">
        <v>18521</v>
      </c>
      <c r="X78" s="71">
        <v>13</v>
      </c>
    </row>
    <row r="79" spans="1:24">
      <c r="A79" s="45" t="s">
        <v>41</v>
      </c>
      <c r="B79" s="46"/>
      <c r="C79" s="48">
        <f t="shared" ref="C79:X79" si="3">SUM(C67:C78)</f>
        <v>27933508</v>
      </c>
      <c r="D79" s="48">
        <f t="shared" si="3"/>
        <v>19599167</v>
      </c>
      <c r="E79" s="48">
        <f t="shared" si="3"/>
        <v>6687854</v>
      </c>
      <c r="F79" s="48">
        <f t="shared" si="3"/>
        <v>417778</v>
      </c>
      <c r="G79" s="48">
        <f t="shared" si="3"/>
        <v>397225</v>
      </c>
      <c r="H79" s="49">
        <f t="shared" si="3"/>
        <v>17934</v>
      </c>
      <c r="I79" s="48">
        <f t="shared" si="3"/>
        <v>9296477</v>
      </c>
      <c r="J79" s="48">
        <f t="shared" si="3"/>
        <v>5957685</v>
      </c>
      <c r="K79" s="48">
        <f t="shared" si="3"/>
        <v>2409137</v>
      </c>
      <c r="L79" s="48">
        <f t="shared" si="3"/>
        <v>929656</v>
      </c>
      <c r="M79" s="49">
        <f t="shared" si="3"/>
        <v>19386929</v>
      </c>
      <c r="N79" s="48">
        <f t="shared" si="3"/>
        <v>12200164</v>
      </c>
      <c r="O79" s="48">
        <f t="shared" si="3"/>
        <v>7038120</v>
      </c>
      <c r="P79" s="49">
        <f t="shared" si="3"/>
        <v>1094</v>
      </c>
      <c r="Q79" s="48">
        <f t="shared" si="3"/>
        <v>2525410</v>
      </c>
      <c r="R79" s="48">
        <f t="shared" si="3"/>
        <v>1145686</v>
      </c>
      <c r="S79" s="49">
        <f t="shared" si="3"/>
        <v>123</v>
      </c>
      <c r="T79" s="94"/>
      <c r="U79" s="94"/>
      <c r="V79" s="48">
        <f t="shared" si="3"/>
        <v>388561</v>
      </c>
      <c r="W79" s="48">
        <f t="shared" si="3"/>
        <v>152062</v>
      </c>
      <c r="X79" s="71">
        <f t="shared" si="3"/>
        <v>44</v>
      </c>
    </row>
    <row r="85" spans="1:24" ht="17.5">
      <c r="A85" s="30" t="s">
        <v>46</v>
      </c>
      <c r="B85" s="31"/>
      <c r="C85" s="32" t="s">
        <v>1</v>
      </c>
      <c r="D85" s="32"/>
      <c r="E85" s="32"/>
      <c r="F85" s="32"/>
      <c r="G85" s="32"/>
      <c r="H85" s="33"/>
      <c r="I85" s="34" t="s">
        <v>14</v>
      </c>
      <c r="J85" s="35"/>
      <c r="K85" s="36"/>
      <c r="L85" s="35"/>
      <c r="M85" s="37"/>
      <c r="N85" s="30" t="s">
        <v>15</v>
      </c>
      <c r="O85" s="32"/>
      <c r="P85" s="33"/>
      <c r="Q85" s="30" t="s">
        <v>16</v>
      </c>
      <c r="R85" s="32"/>
      <c r="S85" s="33"/>
      <c r="T85" s="89"/>
      <c r="U85" s="89"/>
      <c r="V85" s="34" t="s">
        <v>17</v>
      </c>
      <c r="W85" s="35"/>
      <c r="X85" s="68"/>
    </row>
    <row r="86" spans="1:24" ht="52.5">
      <c r="A86" s="39" t="s">
        <v>18</v>
      </c>
      <c r="B86" s="40" t="s">
        <v>19</v>
      </c>
      <c r="C86" s="41" t="s">
        <v>4</v>
      </c>
      <c r="D86" s="42" t="s">
        <v>20</v>
      </c>
      <c r="E86" s="42" t="s">
        <v>21</v>
      </c>
      <c r="F86" s="42" t="s">
        <v>22</v>
      </c>
      <c r="G86" s="42" t="s">
        <v>23</v>
      </c>
      <c r="H86" s="43" t="s">
        <v>24</v>
      </c>
      <c r="I86" s="41" t="s">
        <v>25</v>
      </c>
      <c r="J86" s="42" t="s">
        <v>26</v>
      </c>
      <c r="K86" s="42" t="s">
        <v>21</v>
      </c>
      <c r="L86" s="42" t="s">
        <v>27</v>
      </c>
      <c r="M86" s="43" t="s">
        <v>28</v>
      </c>
      <c r="N86" s="44" t="s">
        <v>4</v>
      </c>
      <c r="O86" s="42" t="s">
        <v>21</v>
      </c>
      <c r="P86" s="43" t="s">
        <v>24</v>
      </c>
      <c r="Q86" s="44" t="s">
        <v>4</v>
      </c>
      <c r="R86" s="42" t="s">
        <v>21</v>
      </c>
      <c r="S86" s="43" t="s">
        <v>24</v>
      </c>
      <c r="T86" s="90"/>
      <c r="U86" s="90"/>
      <c r="V86" s="44" t="s">
        <v>4</v>
      </c>
      <c r="W86" s="42" t="s">
        <v>21</v>
      </c>
      <c r="X86" s="69" t="s">
        <v>24</v>
      </c>
    </row>
    <row r="87" spans="1:24">
      <c r="A87" s="45" t="s">
        <v>29</v>
      </c>
      <c r="B87" s="46">
        <v>1991</v>
      </c>
      <c r="C87" s="47">
        <v>2579683</v>
      </c>
      <c r="D87" s="48">
        <v>1797593</v>
      </c>
      <c r="E87" s="48">
        <v>644125</v>
      </c>
      <c r="F87" s="48">
        <v>39141</v>
      </c>
      <c r="G87" s="48">
        <v>39141</v>
      </c>
      <c r="H87" s="49">
        <v>1573</v>
      </c>
      <c r="I87" s="47">
        <v>1007436</v>
      </c>
      <c r="J87" s="47">
        <v>635436</v>
      </c>
      <c r="K87" s="47">
        <v>271255</v>
      </c>
      <c r="L87" s="47">
        <v>100750</v>
      </c>
      <c r="M87" s="49">
        <v>1874748</v>
      </c>
      <c r="N87" s="56">
        <v>1543835</v>
      </c>
      <c r="O87" s="48">
        <v>868241</v>
      </c>
      <c r="P87" s="49">
        <v>129</v>
      </c>
      <c r="Q87" s="56">
        <v>414902</v>
      </c>
      <c r="R87" s="48">
        <v>210704</v>
      </c>
      <c r="S87" s="49">
        <v>18</v>
      </c>
      <c r="T87" s="93"/>
      <c r="U87" s="93"/>
      <c r="V87" s="56">
        <v>38417</v>
      </c>
      <c r="W87" s="48">
        <v>13431</v>
      </c>
      <c r="X87" s="71">
        <v>7</v>
      </c>
    </row>
    <row r="88" spans="1:24">
      <c r="A88" s="45" t="s">
        <v>30</v>
      </c>
      <c r="B88" s="46">
        <v>1991</v>
      </c>
      <c r="C88" s="47">
        <v>2589178</v>
      </c>
      <c r="D88" s="48">
        <v>1785639</v>
      </c>
      <c r="E88" s="48">
        <v>656636</v>
      </c>
      <c r="F88" s="48">
        <v>40208</v>
      </c>
      <c r="G88" s="48">
        <v>34660</v>
      </c>
      <c r="H88" s="49">
        <v>1543</v>
      </c>
      <c r="I88" s="47">
        <v>915588</v>
      </c>
      <c r="J88" s="47">
        <v>576728</v>
      </c>
      <c r="K88" s="47">
        <v>247299</v>
      </c>
      <c r="L88" s="47">
        <v>91561</v>
      </c>
      <c r="M88" s="49">
        <v>1797539</v>
      </c>
      <c r="N88" s="56">
        <v>1606384</v>
      </c>
      <c r="O88" s="48">
        <v>913554</v>
      </c>
      <c r="P88" s="49">
        <v>131</v>
      </c>
      <c r="Q88" s="56">
        <v>523338</v>
      </c>
      <c r="R88" s="48">
        <v>234363</v>
      </c>
      <c r="S88" s="49">
        <v>29</v>
      </c>
      <c r="T88" s="93"/>
      <c r="U88" s="93"/>
      <c r="V88" s="56">
        <v>12197</v>
      </c>
      <c r="W88" s="48">
        <v>-21018</v>
      </c>
      <c r="X88" s="71">
        <v>5</v>
      </c>
    </row>
    <row r="89" spans="1:24">
      <c r="A89" s="45" t="s">
        <v>31</v>
      </c>
      <c r="B89" s="46">
        <v>1991</v>
      </c>
      <c r="C89" s="47">
        <v>2386659</v>
      </c>
      <c r="D89" s="48">
        <v>1654656</v>
      </c>
      <c r="E89" s="48">
        <v>588937</v>
      </c>
      <c r="F89" s="48">
        <v>36629</v>
      </c>
      <c r="G89" s="48">
        <v>36629</v>
      </c>
      <c r="H89" s="49">
        <v>1410</v>
      </c>
      <c r="I89" s="47">
        <v>782744</v>
      </c>
      <c r="J89" s="47">
        <v>497770</v>
      </c>
      <c r="K89" s="47">
        <v>206699</v>
      </c>
      <c r="L89" s="47">
        <v>78275</v>
      </c>
      <c r="M89" s="49">
        <v>1444241</v>
      </c>
      <c r="N89" s="56">
        <v>1189361</v>
      </c>
      <c r="O89" s="48">
        <v>615233</v>
      </c>
      <c r="P89" s="49">
        <v>113</v>
      </c>
      <c r="Q89" s="56">
        <v>234850</v>
      </c>
      <c r="R89" s="48">
        <v>134123</v>
      </c>
      <c r="S89" s="49">
        <v>24</v>
      </c>
      <c r="T89" s="93"/>
      <c r="U89" s="93"/>
      <c r="V89" s="56">
        <v>66503</v>
      </c>
      <c r="W89" s="48">
        <v>28609</v>
      </c>
      <c r="X89" s="71">
        <v>8</v>
      </c>
    </row>
    <row r="90" spans="1:24">
      <c r="A90" s="45" t="s">
        <v>32</v>
      </c>
      <c r="B90" s="46">
        <v>1991</v>
      </c>
      <c r="C90" s="47">
        <v>2788800</v>
      </c>
      <c r="D90" s="48">
        <v>1973299</v>
      </c>
      <c r="E90" s="48">
        <v>664765</v>
      </c>
      <c r="F90" s="48">
        <v>41000</v>
      </c>
      <c r="G90" s="48">
        <v>41002</v>
      </c>
      <c r="H90" s="49">
        <v>1583</v>
      </c>
      <c r="I90" s="47">
        <v>908557</v>
      </c>
      <c r="J90" s="47">
        <v>577083</v>
      </c>
      <c r="K90" s="47">
        <v>240617</v>
      </c>
      <c r="L90" s="47">
        <v>90857</v>
      </c>
      <c r="M90" s="49">
        <v>1709145</v>
      </c>
      <c r="N90" s="56">
        <v>1771208</v>
      </c>
      <c r="O90" s="48">
        <v>1010224</v>
      </c>
      <c r="P90" s="49">
        <v>168</v>
      </c>
      <c r="Q90" s="56">
        <v>563119</v>
      </c>
      <c r="R90" s="48">
        <v>270304</v>
      </c>
      <c r="S90" s="49">
        <v>35</v>
      </c>
      <c r="T90" s="93"/>
      <c r="U90" s="93"/>
      <c r="V90" s="56">
        <v>30996</v>
      </c>
      <c r="W90" s="48">
        <v>18254</v>
      </c>
      <c r="X90" s="71">
        <v>6</v>
      </c>
    </row>
    <row r="91" spans="1:24">
      <c r="A91" s="45" t="s">
        <v>33</v>
      </c>
      <c r="B91" s="46">
        <v>1991</v>
      </c>
      <c r="C91" s="47">
        <v>2250058</v>
      </c>
      <c r="D91" s="48">
        <v>1598183</v>
      </c>
      <c r="E91" s="48">
        <v>535884</v>
      </c>
      <c r="F91" s="48">
        <v>32850</v>
      </c>
      <c r="G91" s="48">
        <v>27059</v>
      </c>
      <c r="H91" s="49">
        <v>1326</v>
      </c>
      <c r="I91" s="47">
        <v>806496</v>
      </c>
      <c r="J91" s="47">
        <v>513238</v>
      </c>
      <c r="K91" s="47">
        <v>212608</v>
      </c>
      <c r="L91" s="47">
        <v>80651</v>
      </c>
      <c r="M91" s="49">
        <v>1462280</v>
      </c>
      <c r="N91" s="56">
        <v>1530745</v>
      </c>
      <c r="O91" s="48">
        <v>887452</v>
      </c>
      <c r="P91" s="49">
        <v>136</v>
      </c>
      <c r="Q91" s="56">
        <v>312788</v>
      </c>
      <c r="R91" s="48">
        <v>159085</v>
      </c>
      <c r="S91" s="49">
        <v>19</v>
      </c>
      <c r="T91" s="93"/>
      <c r="U91" s="93"/>
      <c r="V91" s="56">
        <v>33070</v>
      </c>
      <c r="W91" s="48">
        <v>11851</v>
      </c>
      <c r="X91" s="71">
        <v>8</v>
      </c>
    </row>
    <row r="92" spans="1:24">
      <c r="A92" s="45" t="s">
        <v>34</v>
      </c>
      <c r="B92" s="46">
        <v>1991</v>
      </c>
      <c r="C92" s="47">
        <v>2288417</v>
      </c>
      <c r="D92" s="48">
        <v>1648827</v>
      </c>
      <c r="E92" s="48">
        <v>509245</v>
      </c>
      <c r="F92" s="48">
        <v>32132</v>
      </c>
      <c r="G92" s="48">
        <v>32132</v>
      </c>
      <c r="H92" s="49">
        <v>1515</v>
      </c>
      <c r="I92" s="47">
        <v>736709</v>
      </c>
      <c r="J92" s="47">
        <v>470718</v>
      </c>
      <c r="K92" s="47">
        <v>192319</v>
      </c>
      <c r="L92" s="47">
        <v>73673</v>
      </c>
      <c r="M92" s="49">
        <v>1295267</v>
      </c>
      <c r="N92" s="56">
        <v>859660</v>
      </c>
      <c r="O92" s="48">
        <v>578887</v>
      </c>
      <c r="P92" s="49">
        <v>118</v>
      </c>
      <c r="Q92" s="56">
        <v>84753</v>
      </c>
      <c r="R92" s="48">
        <v>54045</v>
      </c>
      <c r="S92" s="49">
        <v>18</v>
      </c>
      <c r="T92" s="93"/>
      <c r="U92" s="93"/>
      <c r="V92" s="56">
        <v>24780</v>
      </c>
      <c r="W92" s="48">
        <v>15496</v>
      </c>
      <c r="X92" s="71">
        <v>5</v>
      </c>
    </row>
    <row r="93" spans="1:24">
      <c r="A93" s="45" t="s">
        <v>35</v>
      </c>
      <c r="B93" s="46">
        <v>1992</v>
      </c>
      <c r="C93" s="47">
        <v>2474023</v>
      </c>
      <c r="D93" s="48">
        <v>1765366</v>
      </c>
      <c r="E93" s="48">
        <v>573378</v>
      </c>
      <c r="F93" s="48">
        <v>35571</v>
      </c>
      <c r="G93" s="48">
        <v>35571</v>
      </c>
      <c r="H93" s="49">
        <v>1537</v>
      </c>
      <c r="I93" s="47">
        <v>906950</v>
      </c>
      <c r="J93" s="47">
        <v>578067</v>
      </c>
      <c r="K93" s="47">
        <v>238187</v>
      </c>
      <c r="L93" s="47">
        <v>90696</v>
      </c>
      <c r="M93" s="49">
        <v>1686025</v>
      </c>
      <c r="N93" s="47">
        <v>1247201</v>
      </c>
      <c r="O93" s="48">
        <v>733312</v>
      </c>
      <c r="P93" s="49">
        <v>196</v>
      </c>
      <c r="Q93" s="47">
        <v>118234</v>
      </c>
      <c r="R93" s="48">
        <v>71113</v>
      </c>
      <c r="S93" s="49">
        <v>23</v>
      </c>
      <c r="T93" s="93"/>
      <c r="U93" s="93"/>
      <c r="V93" s="47">
        <v>61865</v>
      </c>
      <c r="W93" s="48">
        <v>36393</v>
      </c>
      <c r="X93" s="71">
        <v>7</v>
      </c>
    </row>
    <row r="94" spans="1:24">
      <c r="A94" s="45" t="s">
        <v>36</v>
      </c>
      <c r="B94" s="46">
        <v>1992</v>
      </c>
      <c r="C94" s="47">
        <v>2357791</v>
      </c>
      <c r="D94" s="48">
        <v>1673320</v>
      </c>
      <c r="E94" s="48">
        <v>552285</v>
      </c>
      <c r="F94" s="48">
        <v>34432</v>
      </c>
      <c r="G94" s="48">
        <v>29161</v>
      </c>
      <c r="H94" s="49">
        <v>1349</v>
      </c>
      <c r="I94" s="47">
        <v>896993</v>
      </c>
      <c r="J94" s="47">
        <v>570546</v>
      </c>
      <c r="K94" s="47">
        <v>236747</v>
      </c>
      <c r="L94" s="47">
        <v>89701</v>
      </c>
      <c r="M94" s="49">
        <v>1687221</v>
      </c>
      <c r="N94" s="47">
        <v>932642</v>
      </c>
      <c r="O94" s="48">
        <v>614302</v>
      </c>
      <c r="P94" s="49">
        <v>88</v>
      </c>
      <c r="Q94" s="47">
        <v>11702</v>
      </c>
      <c r="R94" s="48">
        <v>8554</v>
      </c>
      <c r="S94" s="49">
        <v>5</v>
      </c>
      <c r="T94" s="93"/>
      <c r="U94" s="93"/>
      <c r="V94" s="47">
        <v>49282</v>
      </c>
      <c r="W94" s="48">
        <v>26925</v>
      </c>
      <c r="X94" s="71">
        <v>6</v>
      </c>
    </row>
    <row r="95" spans="1:24">
      <c r="A95" s="45" t="s">
        <v>37</v>
      </c>
      <c r="B95" s="46">
        <v>1992</v>
      </c>
      <c r="C95" s="47">
        <v>2851730</v>
      </c>
      <c r="D95" s="48">
        <v>1958134</v>
      </c>
      <c r="E95" s="48">
        <v>714335</v>
      </c>
      <c r="F95" s="48">
        <v>44772</v>
      </c>
      <c r="G95" s="48">
        <v>44772</v>
      </c>
      <c r="H95" s="49">
        <v>1546</v>
      </c>
      <c r="I95" s="47">
        <v>940048</v>
      </c>
      <c r="J95" s="47">
        <v>599131</v>
      </c>
      <c r="K95" s="47">
        <v>246911</v>
      </c>
      <c r="L95" s="47">
        <v>94006</v>
      </c>
      <c r="M95" s="49">
        <v>1648668</v>
      </c>
      <c r="N95" s="47">
        <v>746941</v>
      </c>
      <c r="O95" s="48">
        <v>424210</v>
      </c>
      <c r="P95" s="49">
        <v>86</v>
      </c>
      <c r="Q95" s="47">
        <v>62548</v>
      </c>
      <c r="R95" s="48">
        <v>31099</v>
      </c>
      <c r="S95" s="49">
        <v>13</v>
      </c>
      <c r="T95" s="93"/>
      <c r="U95" s="93"/>
      <c r="V95" s="47">
        <v>21653</v>
      </c>
      <c r="W95" s="48">
        <v>5962</v>
      </c>
      <c r="X95" s="71">
        <v>4</v>
      </c>
    </row>
    <row r="96" spans="1:24">
      <c r="A96" s="45" t="s">
        <v>38</v>
      </c>
      <c r="B96" s="46">
        <v>1992</v>
      </c>
      <c r="C96" s="47">
        <v>2623417</v>
      </c>
      <c r="D96" s="48">
        <v>1797836</v>
      </c>
      <c r="E96" s="48">
        <v>680942</v>
      </c>
      <c r="F96" s="48">
        <v>41620</v>
      </c>
      <c r="G96" s="48">
        <v>41620</v>
      </c>
      <c r="H96" s="49">
        <v>1486</v>
      </c>
      <c r="I96" s="47">
        <v>902487</v>
      </c>
      <c r="J96" s="47">
        <v>574544</v>
      </c>
      <c r="K96" s="47">
        <v>237693</v>
      </c>
      <c r="L96" s="47">
        <v>90252</v>
      </c>
      <c r="M96" s="49">
        <v>1663804</v>
      </c>
      <c r="N96" s="47">
        <v>948542</v>
      </c>
      <c r="O96" s="48">
        <v>634705</v>
      </c>
      <c r="P96" s="49">
        <v>112</v>
      </c>
      <c r="Q96" s="47">
        <v>28082</v>
      </c>
      <c r="R96" s="48">
        <v>16688</v>
      </c>
      <c r="S96" s="49">
        <v>8</v>
      </c>
      <c r="T96" s="93"/>
      <c r="U96" s="93"/>
      <c r="V96" s="47">
        <v>27878</v>
      </c>
      <c r="W96" s="48">
        <v>16392</v>
      </c>
      <c r="X96" s="71">
        <v>5</v>
      </c>
    </row>
    <row r="97" spans="1:24">
      <c r="A97" s="45" t="s">
        <v>39</v>
      </c>
      <c r="B97" s="46">
        <v>1992</v>
      </c>
      <c r="C97" s="47">
        <v>2563657</v>
      </c>
      <c r="D97" s="48">
        <v>1820941</v>
      </c>
      <c r="E97" s="48">
        <v>594277</v>
      </c>
      <c r="F97" s="48">
        <v>37751</v>
      </c>
      <c r="G97" s="48">
        <v>32038</v>
      </c>
      <c r="H97" s="49">
        <v>1463</v>
      </c>
      <c r="I97" s="47">
        <v>826075</v>
      </c>
      <c r="J97" s="47">
        <v>524368</v>
      </c>
      <c r="K97" s="47">
        <v>219098</v>
      </c>
      <c r="L97" s="47">
        <v>82609</v>
      </c>
      <c r="M97" s="49">
        <v>1532432</v>
      </c>
      <c r="N97" s="47">
        <v>711211</v>
      </c>
      <c r="O97" s="48">
        <v>446510</v>
      </c>
      <c r="P97" s="49">
        <v>86</v>
      </c>
      <c r="Q97" s="47">
        <v>5609</v>
      </c>
      <c r="R97" s="48">
        <v>4631</v>
      </c>
      <c r="S97" s="49">
        <v>3</v>
      </c>
      <c r="T97" s="93"/>
      <c r="U97" s="93"/>
      <c r="V97" s="47">
        <v>57323</v>
      </c>
      <c r="W97" s="48">
        <v>35397</v>
      </c>
      <c r="X97" s="71">
        <v>4</v>
      </c>
    </row>
    <row r="98" spans="1:24">
      <c r="A98" s="45" t="s">
        <v>40</v>
      </c>
      <c r="B98" s="46">
        <v>1992</v>
      </c>
      <c r="C98" s="47">
        <v>2729652</v>
      </c>
      <c r="D98" s="48">
        <v>1942692</v>
      </c>
      <c r="E98" s="48">
        <v>647583</v>
      </c>
      <c r="F98" s="48">
        <v>40391</v>
      </c>
      <c r="G98" s="48">
        <v>40391</v>
      </c>
      <c r="H98" s="49">
        <v>1542</v>
      </c>
      <c r="I98" s="47">
        <v>1028269</v>
      </c>
      <c r="J98" s="47">
        <v>652391</v>
      </c>
      <c r="K98" s="47">
        <v>273049</v>
      </c>
      <c r="L98" s="47">
        <v>102828</v>
      </c>
      <c r="M98" s="49">
        <v>1999776</v>
      </c>
      <c r="N98" s="47">
        <v>981435</v>
      </c>
      <c r="O98" s="48">
        <v>647493</v>
      </c>
      <c r="P98" s="49">
        <v>120</v>
      </c>
      <c r="Q98" s="47">
        <v>19365</v>
      </c>
      <c r="R98" s="48">
        <v>13289</v>
      </c>
      <c r="S98" s="49">
        <v>8</v>
      </c>
      <c r="T98" s="93"/>
      <c r="U98" s="93"/>
      <c r="V98" s="47">
        <v>14615</v>
      </c>
      <c r="W98" s="48">
        <v>3652</v>
      </c>
      <c r="X98" s="71">
        <v>6</v>
      </c>
    </row>
    <row r="99" spans="1:24">
      <c r="A99" s="45" t="s">
        <v>41</v>
      </c>
      <c r="B99" s="46"/>
      <c r="C99" s="48">
        <f t="shared" ref="C99:X99" si="4">SUM(C87:C98)</f>
        <v>30483065</v>
      </c>
      <c r="D99" s="48">
        <f t="shared" si="4"/>
        <v>21416486</v>
      </c>
      <c r="E99" s="48">
        <f t="shared" si="4"/>
        <v>7362392</v>
      </c>
      <c r="F99" s="48">
        <f t="shared" si="4"/>
        <v>456497</v>
      </c>
      <c r="G99" s="48">
        <f t="shared" si="4"/>
        <v>434176</v>
      </c>
      <c r="H99" s="49">
        <f t="shared" si="4"/>
        <v>17873</v>
      </c>
      <c r="I99" s="48">
        <f t="shared" si="4"/>
        <v>10658352</v>
      </c>
      <c r="J99" s="48">
        <f t="shared" si="4"/>
        <v>6770020</v>
      </c>
      <c r="K99" s="48">
        <f t="shared" si="4"/>
        <v>2822482</v>
      </c>
      <c r="L99" s="48">
        <f t="shared" si="4"/>
        <v>1065859</v>
      </c>
      <c r="M99" s="50">
        <f t="shared" si="4"/>
        <v>19801146</v>
      </c>
      <c r="N99" s="48">
        <f t="shared" si="4"/>
        <v>14069165</v>
      </c>
      <c r="O99" s="48">
        <f t="shared" si="4"/>
        <v>8374123</v>
      </c>
      <c r="P99" s="49">
        <f t="shared" si="4"/>
        <v>1483</v>
      </c>
      <c r="Q99" s="48">
        <f t="shared" si="4"/>
        <v>2379290</v>
      </c>
      <c r="R99" s="48">
        <f t="shared" si="4"/>
        <v>1207998</v>
      </c>
      <c r="S99" s="49">
        <f t="shared" si="4"/>
        <v>203</v>
      </c>
      <c r="T99" s="94"/>
      <c r="U99" s="94"/>
      <c r="V99" s="48">
        <f t="shared" si="4"/>
        <v>438579</v>
      </c>
      <c r="W99" s="48">
        <f t="shared" si="4"/>
        <v>191344</v>
      </c>
      <c r="X99" s="71">
        <f t="shared" si="4"/>
        <v>71</v>
      </c>
    </row>
    <row r="105" spans="1:24" ht="17.5">
      <c r="A105" s="30" t="s">
        <v>47</v>
      </c>
      <c r="B105" s="31"/>
      <c r="C105" s="32" t="s">
        <v>1</v>
      </c>
      <c r="D105" s="32"/>
      <c r="E105" s="32"/>
      <c r="F105" s="32"/>
      <c r="G105" s="32"/>
      <c r="H105" s="33"/>
      <c r="I105" s="34" t="s">
        <v>14</v>
      </c>
      <c r="J105" s="35"/>
      <c r="K105" s="36"/>
      <c r="L105" s="35"/>
      <c r="M105" s="37"/>
      <c r="N105" s="30" t="s">
        <v>15</v>
      </c>
      <c r="O105" s="32"/>
      <c r="P105" s="33"/>
      <c r="Q105" s="30" t="s">
        <v>16</v>
      </c>
      <c r="R105" s="32"/>
      <c r="S105" s="33"/>
      <c r="T105" s="89"/>
      <c r="U105" s="89"/>
      <c r="V105" s="34" t="s">
        <v>17</v>
      </c>
      <c r="W105" s="35"/>
      <c r="X105" s="68"/>
    </row>
    <row r="106" spans="1:24" ht="52.5">
      <c r="A106" s="39" t="s">
        <v>18</v>
      </c>
      <c r="B106" s="40" t="s">
        <v>19</v>
      </c>
      <c r="C106" s="41" t="s">
        <v>4</v>
      </c>
      <c r="D106" s="42" t="s">
        <v>20</v>
      </c>
      <c r="E106" s="42" t="s">
        <v>21</v>
      </c>
      <c r="F106" s="42" t="s">
        <v>22</v>
      </c>
      <c r="G106" s="42" t="s">
        <v>23</v>
      </c>
      <c r="H106" s="43" t="s">
        <v>24</v>
      </c>
      <c r="I106" s="41" t="s">
        <v>25</v>
      </c>
      <c r="J106" s="42" t="s">
        <v>26</v>
      </c>
      <c r="K106" s="42" t="s">
        <v>21</v>
      </c>
      <c r="L106" s="42" t="s">
        <v>27</v>
      </c>
      <c r="M106" s="43" t="s">
        <v>28</v>
      </c>
      <c r="N106" s="44" t="s">
        <v>4</v>
      </c>
      <c r="O106" s="42" t="s">
        <v>21</v>
      </c>
      <c r="P106" s="43" t="s">
        <v>24</v>
      </c>
      <c r="Q106" s="44" t="s">
        <v>4</v>
      </c>
      <c r="R106" s="42" t="s">
        <v>21</v>
      </c>
      <c r="S106" s="43" t="s">
        <v>24</v>
      </c>
      <c r="T106" s="90"/>
      <c r="U106" s="90"/>
      <c r="V106" s="44" t="s">
        <v>4</v>
      </c>
      <c r="W106" s="42" t="s">
        <v>21</v>
      </c>
      <c r="X106" s="69" t="s">
        <v>24</v>
      </c>
    </row>
    <row r="107" spans="1:24">
      <c r="A107" s="45" t="s">
        <v>29</v>
      </c>
      <c r="B107" s="46">
        <v>1992</v>
      </c>
      <c r="C107" s="47">
        <v>2851841</v>
      </c>
      <c r="D107" s="48">
        <v>1979075</v>
      </c>
      <c r="E107" s="48">
        <v>705657</v>
      </c>
      <c r="F107" s="48">
        <v>43768</v>
      </c>
      <c r="G107" s="48">
        <v>43767</v>
      </c>
      <c r="H107" s="49">
        <v>1630</v>
      </c>
      <c r="I107" s="47">
        <v>1043279</v>
      </c>
      <c r="J107" s="47">
        <v>665428</v>
      </c>
      <c r="K107" s="47">
        <v>273522</v>
      </c>
      <c r="L107" s="47">
        <v>104329</v>
      </c>
      <c r="M107" s="49">
        <v>2001709</v>
      </c>
      <c r="N107" s="56">
        <v>1637678</v>
      </c>
      <c r="O107" s="48">
        <v>992560</v>
      </c>
      <c r="P107" s="50">
        <v>150</v>
      </c>
      <c r="Q107" s="56">
        <v>255434</v>
      </c>
      <c r="R107" s="48">
        <v>123907</v>
      </c>
      <c r="S107" s="49">
        <v>24</v>
      </c>
      <c r="T107" s="93"/>
      <c r="U107" s="93"/>
      <c r="V107" s="56">
        <v>34556</v>
      </c>
      <c r="W107" s="48">
        <v>58877</v>
      </c>
      <c r="X107" s="71">
        <v>2</v>
      </c>
    </row>
    <row r="108" spans="1:24">
      <c r="A108" s="45" t="s">
        <v>30</v>
      </c>
      <c r="B108" s="46">
        <v>1992</v>
      </c>
      <c r="C108" s="47">
        <v>2695478</v>
      </c>
      <c r="D108" s="48">
        <v>1854455</v>
      </c>
      <c r="E108" s="48">
        <v>666545</v>
      </c>
      <c r="F108" s="48">
        <v>42146</v>
      </c>
      <c r="G108" s="48">
        <v>36174</v>
      </c>
      <c r="H108" s="49">
        <v>1498</v>
      </c>
      <c r="I108" s="47">
        <v>1047197</v>
      </c>
      <c r="J108" s="47">
        <v>669799</v>
      </c>
      <c r="K108" s="47">
        <v>272677</v>
      </c>
      <c r="L108" s="47">
        <v>104721</v>
      </c>
      <c r="M108" s="49">
        <v>1951547</v>
      </c>
      <c r="N108" s="56">
        <v>1455001</v>
      </c>
      <c r="O108" s="48">
        <v>920306</v>
      </c>
      <c r="P108" s="50">
        <v>98</v>
      </c>
      <c r="Q108" s="56">
        <v>127078</v>
      </c>
      <c r="R108" s="48">
        <v>82136</v>
      </c>
      <c r="S108" s="49">
        <v>24</v>
      </c>
      <c r="T108" s="93"/>
      <c r="U108" s="93"/>
      <c r="V108" s="56">
        <v>29128</v>
      </c>
      <c r="W108" s="48">
        <v>12115</v>
      </c>
      <c r="X108" s="71">
        <v>4</v>
      </c>
    </row>
    <row r="109" spans="1:24">
      <c r="A109" s="45" t="s">
        <v>31</v>
      </c>
      <c r="B109" s="46">
        <v>1992</v>
      </c>
      <c r="C109" s="47">
        <v>2813413</v>
      </c>
      <c r="D109" s="48">
        <v>1962123</v>
      </c>
      <c r="E109" s="48">
        <v>667920</v>
      </c>
      <c r="F109" s="48">
        <v>42685</v>
      </c>
      <c r="G109" s="48">
        <v>42685</v>
      </c>
      <c r="H109" s="49">
        <v>1569</v>
      </c>
      <c r="I109" s="47">
        <v>945369</v>
      </c>
      <c r="J109" s="47">
        <v>602078</v>
      </c>
      <c r="K109" s="47">
        <v>248753</v>
      </c>
      <c r="L109" s="47">
        <v>94538</v>
      </c>
      <c r="M109" s="49">
        <v>1787083</v>
      </c>
      <c r="N109" s="56">
        <v>1302171</v>
      </c>
      <c r="O109" s="48">
        <v>647370</v>
      </c>
      <c r="P109" s="50">
        <v>118</v>
      </c>
      <c r="Q109" s="56">
        <v>158088</v>
      </c>
      <c r="R109" s="48">
        <v>87511</v>
      </c>
      <c r="S109" s="49">
        <v>19</v>
      </c>
      <c r="T109" s="93"/>
      <c r="U109" s="93"/>
      <c r="V109" s="56">
        <v>3677</v>
      </c>
      <c r="W109" s="48">
        <v>-1750</v>
      </c>
      <c r="X109" s="71">
        <v>2</v>
      </c>
    </row>
    <row r="110" spans="1:24">
      <c r="A110" s="45" t="s">
        <v>32</v>
      </c>
      <c r="B110" s="46">
        <v>1992</v>
      </c>
      <c r="C110" s="47">
        <v>2665354</v>
      </c>
      <c r="D110" s="48">
        <v>1890490</v>
      </c>
      <c r="E110" s="48">
        <v>598332</v>
      </c>
      <c r="F110" s="48">
        <v>38808</v>
      </c>
      <c r="G110" s="48">
        <v>38808</v>
      </c>
      <c r="H110" s="49">
        <v>1445</v>
      </c>
      <c r="I110" s="47">
        <v>924693</v>
      </c>
      <c r="J110" s="47">
        <v>593114</v>
      </c>
      <c r="K110" s="47">
        <v>239109</v>
      </c>
      <c r="L110" s="47">
        <v>92470</v>
      </c>
      <c r="M110" s="49">
        <v>1688511</v>
      </c>
      <c r="N110" s="56">
        <v>1509135</v>
      </c>
      <c r="O110" s="48">
        <v>845500</v>
      </c>
      <c r="P110" s="50">
        <v>141</v>
      </c>
      <c r="Q110" s="56">
        <v>189486</v>
      </c>
      <c r="R110" s="48">
        <v>131558</v>
      </c>
      <c r="S110" s="49">
        <v>44</v>
      </c>
      <c r="T110" s="93"/>
      <c r="U110" s="93"/>
      <c r="V110" s="56">
        <v>2084</v>
      </c>
      <c r="W110" s="48">
        <v>-946</v>
      </c>
      <c r="X110" s="71">
        <v>1</v>
      </c>
    </row>
    <row r="111" spans="1:24">
      <c r="A111" s="45" t="s">
        <v>33</v>
      </c>
      <c r="B111" s="46">
        <v>1992</v>
      </c>
      <c r="C111" s="47">
        <v>2626954</v>
      </c>
      <c r="D111" s="48">
        <v>1870678</v>
      </c>
      <c r="E111" s="48">
        <v>598254</v>
      </c>
      <c r="F111" s="48">
        <v>38430</v>
      </c>
      <c r="G111" s="48">
        <v>38430</v>
      </c>
      <c r="H111" s="49">
        <v>1417</v>
      </c>
      <c r="I111" s="47">
        <v>877232</v>
      </c>
      <c r="J111" s="47">
        <v>564221</v>
      </c>
      <c r="K111" s="47">
        <v>225287</v>
      </c>
      <c r="L111" s="47">
        <v>87723</v>
      </c>
      <c r="M111" s="49">
        <v>1514248</v>
      </c>
      <c r="N111" s="56">
        <v>1275708</v>
      </c>
      <c r="O111" s="48">
        <v>790089</v>
      </c>
      <c r="P111" s="50">
        <v>127</v>
      </c>
      <c r="Q111" s="56">
        <v>163763</v>
      </c>
      <c r="R111" s="48">
        <v>125224</v>
      </c>
      <c r="S111" s="49">
        <v>22</v>
      </c>
      <c r="T111" s="93"/>
      <c r="U111" s="93"/>
      <c r="V111" s="56">
        <v>32530</v>
      </c>
      <c r="W111" s="48">
        <v>12238</v>
      </c>
      <c r="X111" s="71">
        <v>4</v>
      </c>
    </row>
    <row r="112" spans="1:24">
      <c r="A112" s="45" t="s">
        <v>34</v>
      </c>
      <c r="B112" s="46">
        <v>1992</v>
      </c>
      <c r="C112" s="47">
        <v>2516456</v>
      </c>
      <c r="D112" s="48">
        <v>1825958</v>
      </c>
      <c r="E112" s="48">
        <v>512885</v>
      </c>
      <c r="F112" s="48">
        <v>34707</v>
      </c>
      <c r="G112" s="48">
        <v>34707</v>
      </c>
      <c r="H112" s="49">
        <v>1622</v>
      </c>
      <c r="I112" s="47">
        <v>885751</v>
      </c>
      <c r="J112" s="47">
        <v>568089</v>
      </c>
      <c r="K112" s="47">
        <v>229086</v>
      </c>
      <c r="L112" s="47">
        <v>88564</v>
      </c>
      <c r="M112" s="49">
        <v>1597329</v>
      </c>
      <c r="N112" s="56">
        <v>1215900</v>
      </c>
      <c r="O112" s="48">
        <v>701441</v>
      </c>
      <c r="P112" s="50">
        <v>182</v>
      </c>
      <c r="Q112" s="56">
        <v>93793</v>
      </c>
      <c r="R112" s="48">
        <v>74765</v>
      </c>
      <c r="S112" s="49">
        <v>21</v>
      </c>
      <c r="T112" s="93"/>
      <c r="U112" s="93"/>
      <c r="V112" s="56">
        <v>34299</v>
      </c>
      <c r="W112" s="48">
        <v>20379</v>
      </c>
      <c r="X112" s="71">
        <v>3</v>
      </c>
    </row>
    <row r="113" spans="1:24">
      <c r="A113" s="45" t="s">
        <v>35</v>
      </c>
      <c r="B113" s="46">
        <v>1993</v>
      </c>
      <c r="C113" s="47">
        <v>2136306</v>
      </c>
      <c r="D113" s="48">
        <v>1640824</v>
      </c>
      <c r="E113" s="48">
        <v>529217</v>
      </c>
      <c r="F113" s="48">
        <v>33981</v>
      </c>
      <c r="G113" s="48">
        <v>27567</v>
      </c>
      <c r="H113" s="49">
        <v>1405</v>
      </c>
      <c r="I113" s="47">
        <v>940127</v>
      </c>
      <c r="J113" s="47">
        <v>600756</v>
      </c>
      <c r="K113" s="47">
        <v>245357</v>
      </c>
      <c r="L113" s="47">
        <v>94386</v>
      </c>
      <c r="M113" s="49">
        <v>1780969</v>
      </c>
      <c r="N113" s="47">
        <v>1390300</v>
      </c>
      <c r="O113" s="48">
        <v>884455</v>
      </c>
      <c r="P113" s="50">
        <v>186</v>
      </c>
      <c r="Q113" s="47">
        <v>99014</v>
      </c>
      <c r="R113" s="48">
        <v>67958</v>
      </c>
      <c r="S113" s="49">
        <v>25</v>
      </c>
      <c r="T113" s="93"/>
      <c r="U113" s="93"/>
      <c r="V113" s="47">
        <v>50749</v>
      </c>
      <c r="W113" s="48">
        <v>31049</v>
      </c>
      <c r="X113" s="71">
        <v>5</v>
      </c>
    </row>
    <row r="114" spans="1:24">
      <c r="A114" s="45" t="s">
        <v>36</v>
      </c>
      <c r="B114" s="46">
        <v>1993</v>
      </c>
      <c r="C114" s="47">
        <v>2466672</v>
      </c>
      <c r="D114" s="48">
        <v>1784857</v>
      </c>
      <c r="E114" s="48">
        <v>568480</v>
      </c>
      <c r="F114" s="48">
        <v>36085</v>
      </c>
      <c r="G114" s="48">
        <v>36085</v>
      </c>
      <c r="H114" s="49">
        <v>1408</v>
      </c>
      <c r="I114" s="47">
        <v>1137424</v>
      </c>
      <c r="J114" s="47">
        <v>732064</v>
      </c>
      <c r="K114" s="47">
        <v>291616</v>
      </c>
      <c r="L114" s="47">
        <v>113744</v>
      </c>
      <c r="M114" s="49">
        <v>1964289</v>
      </c>
      <c r="N114" s="47">
        <v>822485</v>
      </c>
      <c r="O114" s="48">
        <v>520983</v>
      </c>
      <c r="P114" s="50">
        <v>86</v>
      </c>
      <c r="Q114" s="47">
        <v>26092</v>
      </c>
      <c r="R114" s="48">
        <v>22909</v>
      </c>
      <c r="S114" s="49">
        <v>10</v>
      </c>
      <c r="T114" s="93"/>
      <c r="U114" s="93"/>
      <c r="V114" s="47">
        <v>4736</v>
      </c>
      <c r="W114" s="48">
        <v>-204</v>
      </c>
      <c r="X114" s="71">
        <v>3</v>
      </c>
    </row>
    <row r="115" spans="1:24">
      <c r="A115" s="45" t="s">
        <v>37</v>
      </c>
      <c r="B115" s="46">
        <v>1993</v>
      </c>
      <c r="C115" s="47">
        <v>2779736</v>
      </c>
      <c r="D115" s="48">
        <v>1969540</v>
      </c>
      <c r="E115" s="48">
        <v>636317</v>
      </c>
      <c r="F115" s="48">
        <v>40344</v>
      </c>
      <c r="G115" s="48">
        <v>34766</v>
      </c>
      <c r="H115" s="49">
        <v>1656</v>
      </c>
      <c r="I115" s="47">
        <v>1191583</v>
      </c>
      <c r="J115" s="47">
        <v>772054</v>
      </c>
      <c r="K115" s="47">
        <v>300370</v>
      </c>
      <c r="L115" s="47">
        <v>119160</v>
      </c>
      <c r="M115" s="49">
        <v>1905606</v>
      </c>
      <c r="N115" s="47">
        <v>949901</v>
      </c>
      <c r="O115" s="48">
        <v>551765</v>
      </c>
      <c r="P115" s="50">
        <v>122</v>
      </c>
      <c r="Q115" s="47">
        <v>16321</v>
      </c>
      <c r="R115" s="48">
        <v>12873</v>
      </c>
      <c r="S115" s="49">
        <v>6</v>
      </c>
      <c r="T115" s="93"/>
      <c r="U115" s="93"/>
      <c r="V115" s="47">
        <v>73351</v>
      </c>
      <c r="W115" s="48">
        <v>40400</v>
      </c>
      <c r="X115" s="71">
        <v>3</v>
      </c>
    </row>
    <row r="116" spans="1:24">
      <c r="A116" s="45" t="s">
        <v>38</v>
      </c>
      <c r="B116" s="46">
        <v>1993</v>
      </c>
      <c r="C116" s="47">
        <v>2577656</v>
      </c>
      <c r="D116" s="48">
        <v>1949984</v>
      </c>
      <c r="E116" s="48">
        <v>688659</v>
      </c>
      <c r="F116" s="48">
        <v>43831</v>
      </c>
      <c r="G116" s="48">
        <v>43830</v>
      </c>
      <c r="H116" s="49">
        <v>1550</v>
      </c>
      <c r="I116" s="47">
        <v>1389420</v>
      </c>
      <c r="J116" s="47">
        <v>897723</v>
      </c>
      <c r="K116" s="47">
        <v>352754</v>
      </c>
      <c r="L116" s="47">
        <v>138943</v>
      </c>
      <c r="M116" s="49">
        <v>2271214</v>
      </c>
      <c r="N116" s="47">
        <v>634752</v>
      </c>
      <c r="O116" s="48">
        <v>417585</v>
      </c>
      <c r="P116" s="50">
        <v>89</v>
      </c>
      <c r="Q116" s="47">
        <v>5824</v>
      </c>
      <c r="R116" s="48">
        <v>3642</v>
      </c>
      <c r="S116" s="49">
        <v>4</v>
      </c>
      <c r="T116" s="93"/>
      <c r="U116" s="93"/>
      <c r="V116" s="47">
        <v>29498</v>
      </c>
      <c r="W116" s="48">
        <v>12451</v>
      </c>
      <c r="X116" s="71">
        <v>6</v>
      </c>
    </row>
    <row r="117" spans="1:24">
      <c r="A117" s="45" t="s">
        <v>39</v>
      </c>
      <c r="B117" s="46">
        <v>1993</v>
      </c>
      <c r="C117" s="47">
        <v>2805227</v>
      </c>
      <c r="D117" s="48">
        <v>1810252</v>
      </c>
      <c r="E117" s="48">
        <v>559368</v>
      </c>
      <c r="F117" s="48">
        <v>35666</v>
      </c>
      <c r="G117" s="48">
        <v>30171</v>
      </c>
      <c r="H117" s="49">
        <v>1387</v>
      </c>
      <c r="I117" s="47">
        <v>1138215</v>
      </c>
      <c r="J117" s="47">
        <v>734690</v>
      </c>
      <c r="K117" s="47">
        <v>289702</v>
      </c>
      <c r="L117" s="47">
        <v>113822</v>
      </c>
      <c r="M117" s="49">
        <v>1871500</v>
      </c>
      <c r="N117" s="47">
        <v>921190</v>
      </c>
      <c r="O117" s="48">
        <v>592095</v>
      </c>
      <c r="P117" s="50">
        <v>86</v>
      </c>
      <c r="Q117" s="47">
        <v>11043</v>
      </c>
      <c r="R117" s="48">
        <v>10083</v>
      </c>
      <c r="S117" s="49">
        <v>5</v>
      </c>
      <c r="T117" s="93"/>
      <c r="U117" s="93"/>
      <c r="V117" s="47">
        <v>22721</v>
      </c>
      <c r="W117" s="48">
        <v>8266</v>
      </c>
      <c r="X117" s="71">
        <v>8</v>
      </c>
    </row>
    <row r="118" spans="1:24">
      <c r="A118" s="45" t="s">
        <v>40</v>
      </c>
      <c r="B118" s="46">
        <v>1993</v>
      </c>
      <c r="C118" s="47">
        <f>3012626+193068</f>
        <v>3205694</v>
      </c>
      <c r="D118" s="48">
        <f>2186121-16481</f>
        <v>2169640</v>
      </c>
      <c r="E118" s="48">
        <f>666312-1552</f>
        <v>664760</v>
      </c>
      <c r="F118" s="48">
        <v>42971</v>
      </c>
      <c r="G118" s="48">
        <v>42971</v>
      </c>
      <c r="H118" s="49">
        <v>1686</v>
      </c>
      <c r="I118" s="47">
        <v>1335669</v>
      </c>
      <c r="J118" s="47">
        <v>863845</v>
      </c>
      <c r="K118" s="47">
        <v>338256</v>
      </c>
      <c r="L118" s="47">
        <v>133568</v>
      </c>
      <c r="M118" s="49">
        <v>2160913</v>
      </c>
      <c r="N118" s="47">
        <v>877493</v>
      </c>
      <c r="O118" s="48">
        <v>552404</v>
      </c>
      <c r="P118" s="50">
        <v>118</v>
      </c>
      <c r="Q118" s="47">
        <v>28712</v>
      </c>
      <c r="R118" s="48">
        <v>21702</v>
      </c>
      <c r="S118" s="49">
        <v>13</v>
      </c>
      <c r="T118" s="93"/>
      <c r="U118" s="93"/>
      <c r="V118" s="47">
        <v>7757</v>
      </c>
      <c r="W118" s="48">
        <v>739</v>
      </c>
      <c r="X118" s="71">
        <v>4</v>
      </c>
    </row>
    <row r="119" spans="1:24">
      <c r="A119" s="45" t="s">
        <v>41</v>
      </c>
      <c r="B119" s="46"/>
      <c r="C119" s="48">
        <f t="shared" ref="C119:X119" si="5">SUM(C107:C118)</f>
        <v>32140787</v>
      </c>
      <c r="D119" s="48">
        <f t="shared" si="5"/>
        <v>22707876</v>
      </c>
      <c r="E119" s="48">
        <f t="shared" si="5"/>
        <v>7396394</v>
      </c>
      <c r="F119" s="48">
        <f t="shared" si="5"/>
        <v>473422</v>
      </c>
      <c r="G119" s="48">
        <f t="shared" si="5"/>
        <v>449961</v>
      </c>
      <c r="H119" s="49">
        <f t="shared" si="5"/>
        <v>18273</v>
      </c>
      <c r="I119" s="48">
        <f t="shared" si="5"/>
        <v>12855959</v>
      </c>
      <c r="J119" s="48">
        <f t="shared" si="5"/>
        <v>8263861</v>
      </c>
      <c r="K119" s="48">
        <f t="shared" si="5"/>
        <v>3306489</v>
      </c>
      <c r="L119" s="48">
        <f t="shared" si="5"/>
        <v>1285968</v>
      </c>
      <c r="M119" s="49">
        <f t="shared" si="5"/>
        <v>22494918</v>
      </c>
      <c r="N119" s="48">
        <f t="shared" si="5"/>
        <v>13991714</v>
      </c>
      <c r="O119" s="48">
        <f t="shared" si="5"/>
        <v>8416553</v>
      </c>
      <c r="P119" s="50">
        <f t="shared" si="5"/>
        <v>1503</v>
      </c>
      <c r="Q119" s="48">
        <f t="shared" si="5"/>
        <v>1174648</v>
      </c>
      <c r="R119" s="48">
        <f t="shared" si="5"/>
        <v>764268</v>
      </c>
      <c r="S119" s="49">
        <f t="shared" si="5"/>
        <v>217</v>
      </c>
      <c r="T119" s="94"/>
      <c r="U119" s="94"/>
      <c r="V119" s="48">
        <f t="shared" si="5"/>
        <v>325086</v>
      </c>
      <c r="W119" s="48">
        <f t="shared" si="5"/>
        <v>193614</v>
      </c>
      <c r="X119" s="71">
        <f t="shared" si="5"/>
        <v>45</v>
      </c>
    </row>
    <row r="125" spans="1:24" ht="17.5">
      <c r="A125" s="30" t="s">
        <v>48</v>
      </c>
      <c r="B125" s="31"/>
      <c r="C125" s="32" t="s">
        <v>1</v>
      </c>
      <c r="D125" s="32"/>
      <c r="E125" s="32"/>
      <c r="F125" s="32"/>
      <c r="G125" s="32"/>
      <c r="H125" s="33"/>
      <c r="I125" s="34" t="s">
        <v>14</v>
      </c>
      <c r="J125" s="35"/>
      <c r="K125" s="36"/>
      <c r="L125" s="35"/>
      <c r="M125" s="37"/>
      <c r="N125" s="30" t="s">
        <v>15</v>
      </c>
      <c r="O125" s="32"/>
      <c r="P125" s="33"/>
      <c r="Q125" s="30" t="s">
        <v>16</v>
      </c>
      <c r="R125" s="32"/>
      <c r="S125" s="33"/>
      <c r="T125" s="89"/>
      <c r="U125" s="89"/>
      <c r="V125" s="34" t="s">
        <v>17</v>
      </c>
      <c r="W125" s="35"/>
      <c r="X125" s="68"/>
    </row>
    <row r="126" spans="1:24" ht="52.5">
      <c r="A126" s="39" t="s">
        <v>18</v>
      </c>
      <c r="B126" s="40" t="s">
        <v>19</v>
      </c>
      <c r="C126" s="41" t="s">
        <v>4</v>
      </c>
      <c r="D126" s="42" t="s">
        <v>20</v>
      </c>
      <c r="E126" s="42" t="s">
        <v>21</v>
      </c>
      <c r="F126" s="42" t="s">
        <v>22</v>
      </c>
      <c r="G126" s="42" t="s">
        <v>23</v>
      </c>
      <c r="H126" s="43" t="s">
        <v>24</v>
      </c>
      <c r="I126" s="41" t="s">
        <v>25</v>
      </c>
      <c r="J126" s="42" t="s">
        <v>26</v>
      </c>
      <c r="K126" s="42" t="s">
        <v>21</v>
      </c>
      <c r="L126" s="42" t="s">
        <v>27</v>
      </c>
      <c r="M126" s="43" t="s">
        <v>28</v>
      </c>
      <c r="N126" s="44" t="s">
        <v>4</v>
      </c>
      <c r="O126" s="42" t="s">
        <v>21</v>
      </c>
      <c r="P126" s="43" t="s">
        <v>24</v>
      </c>
      <c r="Q126" s="44" t="s">
        <v>4</v>
      </c>
      <c r="R126" s="42" t="s">
        <v>21</v>
      </c>
      <c r="S126" s="43" t="s">
        <v>24</v>
      </c>
      <c r="T126" s="90"/>
      <c r="U126" s="90"/>
      <c r="V126" s="44" t="s">
        <v>4</v>
      </c>
      <c r="W126" s="42" t="s">
        <v>21</v>
      </c>
      <c r="X126" s="69" t="s">
        <v>24</v>
      </c>
    </row>
    <row r="127" spans="1:24">
      <c r="A127" s="45" t="s">
        <v>29</v>
      </c>
      <c r="B127" s="46">
        <v>1993</v>
      </c>
      <c r="C127" s="47">
        <v>2765505</v>
      </c>
      <c r="D127" s="48">
        <v>1960022</v>
      </c>
      <c r="E127" s="48">
        <v>632623</v>
      </c>
      <c r="F127" s="48">
        <v>40391</v>
      </c>
      <c r="G127" s="48">
        <v>40391</v>
      </c>
      <c r="H127" s="49">
        <v>1561</v>
      </c>
      <c r="I127" s="47">
        <v>1233987</v>
      </c>
      <c r="J127" s="47">
        <v>796457</v>
      </c>
      <c r="K127" s="47">
        <v>314130</v>
      </c>
      <c r="L127" s="47">
        <v>123400</v>
      </c>
      <c r="M127" s="49">
        <v>2025494</v>
      </c>
      <c r="N127" s="56">
        <v>1080023</v>
      </c>
      <c r="O127" s="48">
        <v>747064</v>
      </c>
      <c r="P127" s="50">
        <v>116</v>
      </c>
      <c r="Q127" s="56">
        <v>86209</v>
      </c>
      <c r="R127" s="48">
        <v>62069</v>
      </c>
      <c r="S127" s="50">
        <v>20</v>
      </c>
      <c r="T127" s="95"/>
      <c r="U127" s="95"/>
      <c r="V127" s="56">
        <v>20332</v>
      </c>
      <c r="W127" s="48">
        <v>9228</v>
      </c>
      <c r="X127" s="71">
        <v>4</v>
      </c>
    </row>
    <row r="128" spans="1:24">
      <c r="A128" s="45" t="s">
        <v>30</v>
      </c>
      <c r="B128" s="46">
        <v>1993</v>
      </c>
      <c r="C128" s="47">
        <v>2993054</v>
      </c>
      <c r="D128" s="48">
        <v>2139823</v>
      </c>
      <c r="E128" s="48">
        <v>711648</v>
      </c>
      <c r="F128" s="48">
        <v>45468</v>
      </c>
      <c r="G128" s="48">
        <v>38855</v>
      </c>
      <c r="H128" s="49">
        <v>1621</v>
      </c>
      <c r="I128" s="47">
        <v>1225986</v>
      </c>
      <c r="J128" s="47">
        <v>791676</v>
      </c>
      <c r="K128" s="47">
        <v>311711</v>
      </c>
      <c r="L128" s="47">
        <v>122600</v>
      </c>
      <c r="M128" s="49">
        <v>2044328</v>
      </c>
      <c r="N128" s="56">
        <v>1221878</v>
      </c>
      <c r="O128" s="48">
        <v>816054</v>
      </c>
      <c r="P128" s="50">
        <v>108</v>
      </c>
      <c r="Q128" s="56">
        <v>88347</v>
      </c>
      <c r="R128" s="48">
        <v>66225</v>
      </c>
      <c r="S128" s="50">
        <v>21</v>
      </c>
      <c r="T128" s="95"/>
      <c r="U128" s="95"/>
      <c r="V128" s="56">
        <v>60686</v>
      </c>
      <c r="W128" s="48">
        <v>45923</v>
      </c>
      <c r="X128" s="71">
        <v>4</v>
      </c>
    </row>
    <row r="129" spans="1:24">
      <c r="A129" s="45" t="s">
        <v>31</v>
      </c>
      <c r="B129" s="46">
        <v>1993</v>
      </c>
      <c r="C129" s="47">
        <v>2876206</v>
      </c>
      <c r="D129" s="48">
        <v>2044156</v>
      </c>
      <c r="E129" s="48">
        <v>630973</v>
      </c>
      <c r="F129" s="48">
        <v>41805</v>
      </c>
      <c r="G129" s="48">
        <v>42311</v>
      </c>
      <c r="H129" s="49">
        <v>1562</v>
      </c>
      <c r="I129" s="47">
        <v>1120253</v>
      </c>
      <c r="J129" s="47">
        <v>724166</v>
      </c>
      <c r="K129" s="47">
        <v>284061</v>
      </c>
      <c r="L129" s="47">
        <v>112026</v>
      </c>
      <c r="M129" s="49">
        <v>1883876</v>
      </c>
      <c r="N129" s="56">
        <v>1305721</v>
      </c>
      <c r="O129" s="48">
        <v>824158</v>
      </c>
      <c r="P129" s="50">
        <v>120</v>
      </c>
      <c r="Q129" s="56">
        <v>118206</v>
      </c>
      <c r="R129" s="48">
        <v>84733</v>
      </c>
      <c r="S129" s="50">
        <v>24</v>
      </c>
      <c r="T129" s="95"/>
      <c r="U129" s="95"/>
      <c r="V129" s="56">
        <v>31899</v>
      </c>
      <c r="W129" s="48">
        <v>3110</v>
      </c>
      <c r="X129" s="71">
        <v>8</v>
      </c>
    </row>
    <row r="130" spans="1:24">
      <c r="A130" s="45" t="s">
        <v>32</v>
      </c>
      <c r="B130" s="46">
        <v>1993</v>
      </c>
      <c r="C130" s="47">
        <v>2747500</v>
      </c>
      <c r="D130" s="48">
        <v>1972027</v>
      </c>
      <c r="E130" s="48">
        <v>602811</v>
      </c>
      <c r="F130" s="48">
        <v>38893</v>
      </c>
      <c r="G130" s="48">
        <v>38893</v>
      </c>
      <c r="H130" s="49">
        <v>1414</v>
      </c>
      <c r="I130" s="47">
        <v>1104173</v>
      </c>
      <c r="J130" s="47">
        <v>718336</v>
      </c>
      <c r="K130" s="47">
        <v>275419</v>
      </c>
      <c r="L130" s="47">
        <v>112313</v>
      </c>
      <c r="M130" s="49">
        <v>1665558</v>
      </c>
      <c r="N130" s="56">
        <v>1556997</v>
      </c>
      <c r="O130" s="48">
        <v>879468</v>
      </c>
      <c r="P130" s="50">
        <v>113</v>
      </c>
      <c r="Q130" s="56">
        <v>214747</v>
      </c>
      <c r="R130" s="48">
        <v>159447</v>
      </c>
      <c r="S130" s="50">
        <v>43</v>
      </c>
      <c r="T130" s="95"/>
      <c r="U130" s="95"/>
      <c r="V130" s="56">
        <v>10744</v>
      </c>
      <c r="W130" s="48">
        <v>4099</v>
      </c>
      <c r="X130" s="71">
        <v>2</v>
      </c>
    </row>
    <row r="131" spans="1:24">
      <c r="A131" s="45" t="s">
        <v>33</v>
      </c>
      <c r="B131" s="46">
        <v>1993</v>
      </c>
      <c r="C131" s="47">
        <v>2882513</v>
      </c>
      <c r="D131" s="48">
        <v>2068019</v>
      </c>
      <c r="E131" s="48">
        <v>625867</v>
      </c>
      <c r="F131" s="48">
        <v>40861</v>
      </c>
      <c r="G131" s="48">
        <v>34497</v>
      </c>
      <c r="H131" s="49">
        <v>1534</v>
      </c>
      <c r="I131" s="47">
        <v>1307691</v>
      </c>
      <c r="J131" s="47">
        <v>846794</v>
      </c>
      <c r="K131" s="47">
        <v>330127</v>
      </c>
      <c r="L131" s="47">
        <v>128875</v>
      </c>
      <c r="M131" s="49">
        <v>2112708</v>
      </c>
      <c r="N131" s="56">
        <v>1124747</v>
      </c>
      <c r="O131" s="48">
        <v>726898</v>
      </c>
      <c r="P131" s="50">
        <v>134</v>
      </c>
      <c r="Q131" s="56">
        <v>122650</v>
      </c>
      <c r="R131" s="48">
        <v>95666</v>
      </c>
      <c r="S131" s="50">
        <v>18</v>
      </c>
      <c r="T131" s="95"/>
      <c r="U131" s="95"/>
      <c r="V131" s="56">
        <v>2957</v>
      </c>
      <c r="W131" s="48">
        <v>1404</v>
      </c>
      <c r="X131" s="71">
        <v>2</v>
      </c>
    </row>
    <row r="132" spans="1:24">
      <c r="A132" s="45" t="s">
        <v>34</v>
      </c>
      <c r="B132" s="46">
        <v>1993</v>
      </c>
      <c r="C132" s="47">
        <v>2774457</v>
      </c>
      <c r="D132" s="48">
        <v>1997802</v>
      </c>
      <c r="E132" s="48">
        <v>568924</v>
      </c>
      <c r="F132" s="48">
        <v>39086</v>
      </c>
      <c r="G132" s="48">
        <v>39086</v>
      </c>
      <c r="H132" s="49">
        <v>1541</v>
      </c>
      <c r="I132" s="47">
        <v>1268369</v>
      </c>
      <c r="J132" s="47">
        <v>823132</v>
      </c>
      <c r="K132" s="47">
        <v>318399</v>
      </c>
      <c r="L132" s="47">
        <v>126838</v>
      </c>
      <c r="M132" s="49">
        <v>1942483</v>
      </c>
      <c r="N132" s="56">
        <v>1367872</v>
      </c>
      <c r="O132" s="48">
        <v>897434</v>
      </c>
      <c r="P132" s="50">
        <v>181</v>
      </c>
      <c r="Q132" s="56">
        <v>73120</v>
      </c>
      <c r="R132" s="48">
        <v>54472</v>
      </c>
      <c r="S132" s="50">
        <v>34</v>
      </c>
      <c r="T132" s="95"/>
      <c r="U132" s="95"/>
      <c r="V132" s="56">
        <v>11839</v>
      </c>
      <c r="W132" s="48">
        <v>2682</v>
      </c>
      <c r="X132" s="71">
        <v>4</v>
      </c>
    </row>
    <row r="133" spans="1:24">
      <c r="A133" s="45" t="s">
        <v>35</v>
      </c>
      <c r="B133" s="46">
        <v>1994</v>
      </c>
      <c r="C133" s="47">
        <v>1891893</v>
      </c>
      <c r="D133" s="48">
        <v>1400306</v>
      </c>
      <c r="E133" s="48">
        <v>387363</v>
      </c>
      <c r="F133" s="48">
        <v>25959</v>
      </c>
      <c r="G133" s="48">
        <v>25959</v>
      </c>
      <c r="H133" s="49">
        <v>1436</v>
      </c>
      <c r="I133" s="47">
        <v>666132</v>
      </c>
      <c r="J133" s="47">
        <v>432909</v>
      </c>
      <c r="K133" s="47">
        <v>166609</v>
      </c>
      <c r="L133" s="47">
        <v>66614</v>
      </c>
      <c r="M133" s="49">
        <v>1049794</v>
      </c>
      <c r="N133" s="47">
        <v>1038890</v>
      </c>
      <c r="O133" s="48">
        <v>586793</v>
      </c>
      <c r="P133" s="50">
        <v>123</v>
      </c>
      <c r="Q133" s="47">
        <v>21623</v>
      </c>
      <c r="R133" s="48">
        <v>15930</v>
      </c>
      <c r="S133" s="50">
        <v>16</v>
      </c>
      <c r="T133" s="95"/>
      <c r="U133" s="95"/>
      <c r="V133" s="47">
        <v>32503</v>
      </c>
      <c r="W133" s="48">
        <v>23067</v>
      </c>
      <c r="X133" s="71">
        <v>2</v>
      </c>
    </row>
    <row r="134" spans="1:24">
      <c r="A134" s="45" t="s">
        <v>36</v>
      </c>
      <c r="B134" s="46">
        <v>1994</v>
      </c>
      <c r="C134" s="47">
        <v>2268539</v>
      </c>
      <c r="D134" s="48">
        <v>1565796</v>
      </c>
      <c r="E134" s="48">
        <v>543114</v>
      </c>
      <c r="F134" s="48">
        <v>31586</v>
      </c>
      <c r="G134" s="48">
        <v>31586</v>
      </c>
      <c r="H134" s="49">
        <v>1398</v>
      </c>
      <c r="I134" s="47">
        <v>1075096</v>
      </c>
      <c r="J134" s="47">
        <v>695544</v>
      </c>
      <c r="K134" s="47">
        <v>272041</v>
      </c>
      <c r="L134" s="47">
        <v>107511</v>
      </c>
      <c r="M134" s="49">
        <v>1713472</v>
      </c>
      <c r="N134" s="47">
        <v>811811</v>
      </c>
      <c r="O134" s="48">
        <v>514305</v>
      </c>
      <c r="P134" s="50">
        <v>124</v>
      </c>
      <c r="Q134" s="47">
        <v>71177</v>
      </c>
      <c r="R134" s="48">
        <v>48423</v>
      </c>
      <c r="S134" s="50">
        <v>18</v>
      </c>
      <c r="T134" s="95"/>
      <c r="U134" s="95"/>
      <c r="V134" s="47">
        <v>30135</v>
      </c>
      <c r="W134" s="48">
        <v>11714</v>
      </c>
      <c r="X134" s="71">
        <v>4</v>
      </c>
    </row>
    <row r="135" spans="1:24">
      <c r="A135" s="45" t="s">
        <v>37</v>
      </c>
      <c r="B135" s="46">
        <v>1994</v>
      </c>
      <c r="C135" s="47">
        <v>2800083</v>
      </c>
      <c r="D135" s="48">
        <v>1989809</v>
      </c>
      <c r="E135" s="48">
        <v>622553</v>
      </c>
      <c r="F135" s="48">
        <v>40942</v>
      </c>
      <c r="G135" s="48">
        <v>34743</v>
      </c>
      <c r="H135" s="49">
        <v>1653</v>
      </c>
      <c r="I135" s="47">
        <v>1272995</v>
      </c>
      <c r="J135" s="47">
        <v>824073</v>
      </c>
      <c r="K135" s="47">
        <v>321622</v>
      </c>
      <c r="L135" s="47">
        <v>127300</v>
      </c>
      <c r="M135" s="49">
        <v>2054681</v>
      </c>
      <c r="N135" s="47">
        <v>577936</v>
      </c>
      <c r="O135" s="48">
        <v>392135</v>
      </c>
      <c r="P135" s="50">
        <v>87</v>
      </c>
      <c r="Q135" s="47">
        <v>14763</v>
      </c>
      <c r="R135" s="48">
        <v>10129</v>
      </c>
      <c r="S135" s="50">
        <v>9</v>
      </c>
      <c r="T135" s="95"/>
      <c r="U135" s="95"/>
      <c r="V135" s="47">
        <v>34724</v>
      </c>
      <c r="W135" s="48">
        <v>18020</v>
      </c>
      <c r="X135" s="71">
        <v>4</v>
      </c>
    </row>
    <row r="136" spans="1:24">
      <c r="A136" s="45" t="s">
        <v>38</v>
      </c>
      <c r="B136" s="46">
        <v>1994</v>
      </c>
      <c r="C136" s="47">
        <v>2737464</v>
      </c>
      <c r="D136" s="48">
        <v>1905285</v>
      </c>
      <c r="E136" s="48">
        <v>649017</v>
      </c>
      <c r="F136" s="48">
        <v>41551</v>
      </c>
      <c r="G136" s="48">
        <v>41829</v>
      </c>
      <c r="H136" s="49">
        <v>1423</v>
      </c>
      <c r="I136" s="47">
        <v>1139741</v>
      </c>
      <c r="J136" s="47">
        <v>739020</v>
      </c>
      <c r="K136" s="47">
        <v>286746</v>
      </c>
      <c r="L136" s="47">
        <v>113976</v>
      </c>
      <c r="M136" s="49">
        <v>1820471</v>
      </c>
      <c r="N136" s="47">
        <v>683890</v>
      </c>
      <c r="O136" s="48">
        <v>454921</v>
      </c>
      <c r="P136" s="50">
        <v>68</v>
      </c>
      <c r="Q136" s="47">
        <v>12633</v>
      </c>
      <c r="R136" s="48">
        <v>5477</v>
      </c>
      <c r="S136" s="50">
        <v>6</v>
      </c>
      <c r="T136" s="95"/>
      <c r="U136" s="95"/>
      <c r="V136" s="47">
        <v>18293</v>
      </c>
      <c r="W136" s="48">
        <v>7683</v>
      </c>
      <c r="X136" s="71">
        <v>3</v>
      </c>
    </row>
    <row r="137" spans="1:24">
      <c r="A137" s="45" t="s">
        <v>39</v>
      </c>
      <c r="B137" s="46">
        <v>1994</v>
      </c>
      <c r="C137" s="47">
        <v>2882429</v>
      </c>
      <c r="D137" s="48">
        <v>2072621</v>
      </c>
      <c r="E137" s="48">
        <v>624152</v>
      </c>
      <c r="F137" s="48">
        <v>40773</v>
      </c>
      <c r="G137" s="48">
        <v>40773</v>
      </c>
      <c r="H137" s="49">
        <v>1425</v>
      </c>
      <c r="I137" s="47">
        <v>1070442</v>
      </c>
      <c r="J137" s="47">
        <v>696355</v>
      </c>
      <c r="K137" s="47">
        <v>267042</v>
      </c>
      <c r="L137" s="47">
        <v>107045</v>
      </c>
      <c r="M137" s="49">
        <v>1823558</v>
      </c>
      <c r="N137" s="47">
        <v>573897</v>
      </c>
      <c r="O137" s="48">
        <v>407457</v>
      </c>
      <c r="P137" s="50">
        <v>90</v>
      </c>
      <c r="Q137" s="47">
        <v>4507</v>
      </c>
      <c r="R137" s="48">
        <v>3994</v>
      </c>
      <c r="S137" s="50">
        <v>5</v>
      </c>
      <c r="T137" s="95"/>
      <c r="U137" s="95"/>
      <c r="V137" s="47">
        <v>25439</v>
      </c>
      <c r="W137" s="48">
        <v>13924</v>
      </c>
      <c r="X137" s="71">
        <v>6</v>
      </c>
    </row>
    <row r="138" spans="1:24">
      <c r="A138" s="45" t="s">
        <v>40</v>
      </c>
      <c r="B138" s="46">
        <v>1994</v>
      </c>
      <c r="C138" s="47">
        <f>3054625+1</f>
        <v>3054626</v>
      </c>
      <c r="D138" s="48">
        <f>2225168+461</f>
        <v>2225629</v>
      </c>
      <c r="E138" s="48">
        <f>575868+355</f>
        <v>576223</v>
      </c>
      <c r="F138" s="48">
        <v>41881</v>
      </c>
      <c r="G138" s="48">
        <v>36984</v>
      </c>
      <c r="H138" s="49">
        <v>1561</v>
      </c>
      <c r="I138" s="47">
        <v>1113944</v>
      </c>
      <c r="J138" s="47">
        <v>724504</v>
      </c>
      <c r="K138" s="47">
        <v>278045</v>
      </c>
      <c r="L138" s="47">
        <v>111395</v>
      </c>
      <c r="M138" s="49">
        <v>1817776</v>
      </c>
      <c r="N138" s="47">
        <v>1381128</v>
      </c>
      <c r="O138" s="48">
        <v>957214</v>
      </c>
      <c r="P138" s="50">
        <v>117</v>
      </c>
      <c r="Q138" s="47">
        <v>40348</v>
      </c>
      <c r="R138" s="48">
        <v>29631</v>
      </c>
      <c r="S138" s="50">
        <v>15</v>
      </c>
      <c r="T138" s="95"/>
      <c r="U138" s="95"/>
      <c r="V138" s="47">
        <v>40013</v>
      </c>
      <c r="W138" s="48">
        <v>34569</v>
      </c>
      <c r="X138" s="71">
        <v>5</v>
      </c>
    </row>
    <row r="139" spans="1:24">
      <c r="A139" s="45" t="s">
        <v>41</v>
      </c>
      <c r="B139" s="46"/>
      <c r="C139" s="48">
        <f t="shared" ref="C139:X139" si="6">SUM(C127:C138)</f>
        <v>32674269</v>
      </c>
      <c r="D139" s="48">
        <f t="shared" si="6"/>
        <v>23341295</v>
      </c>
      <c r="E139" s="48">
        <f t="shared" si="6"/>
        <v>7175268</v>
      </c>
      <c r="F139" s="48">
        <f t="shared" si="6"/>
        <v>469196</v>
      </c>
      <c r="G139" s="48">
        <f t="shared" si="6"/>
        <v>445907</v>
      </c>
      <c r="H139" s="49">
        <f t="shared" si="6"/>
        <v>18129</v>
      </c>
      <c r="I139" s="48">
        <f t="shared" si="6"/>
        <v>13598809</v>
      </c>
      <c r="J139" s="48">
        <f t="shared" si="6"/>
        <v>8812966</v>
      </c>
      <c r="K139" s="48">
        <f t="shared" si="6"/>
        <v>3425952</v>
      </c>
      <c r="L139" s="48">
        <f t="shared" si="6"/>
        <v>1359893</v>
      </c>
      <c r="M139" s="49">
        <f t="shared" si="6"/>
        <v>21954199</v>
      </c>
      <c r="N139" s="48">
        <f t="shared" si="6"/>
        <v>12724790</v>
      </c>
      <c r="O139" s="48">
        <f t="shared" si="6"/>
        <v>8203901</v>
      </c>
      <c r="P139" s="49">
        <f t="shared" si="6"/>
        <v>1381</v>
      </c>
      <c r="Q139" s="48">
        <f t="shared" si="6"/>
        <v>868330</v>
      </c>
      <c r="R139" s="48">
        <f t="shared" si="6"/>
        <v>636196</v>
      </c>
      <c r="S139" s="49">
        <f t="shared" si="6"/>
        <v>229</v>
      </c>
      <c r="T139" s="94"/>
      <c r="U139" s="94"/>
      <c r="V139" s="48">
        <f t="shared" si="6"/>
        <v>319564</v>
      </c>
      <c r="W139" s="48">
        <f t="shared" si="6"/>
        <v>175423</v>
      </c>
      <c r="X139" s="71">
        <f t="shared" si="6"/>
        <v>48</v>
      </c>
    </row>
    <row r="145" spans="1:24" ht="17.5">
      <c r="A145" s="30" t="s">
        <v>49</v>
      </c>
      <c r="B145" s="31"/>
      <c r="C145" s="32" t="s">
        <v>1</v>
      </c>
      <c r="D145" s="32"/>
      <c r="E145" s="32"/>
      <c r="F145" s="32"/>
      <c r="G145" s="32"/>
      <c r="H145" s="33"/>
      <c r="I145" s="34" t="s">
        <v>14</v>
      </c>
      <c r="J145" s="35"/>
      <c r="K145" s="36"/>
      <c r="L145" s="35"/>
      <c r="M145" s="37"/>
      <c r="N145" s="30" t="s">
        <v>15</v>
      </c>
      <c r="O145" s="32"/>
      <c r="P145" s="33"/>
      <c r="Q145" s="30" t="s">
        <v>16</v>
      </c>
      <c r="R145" s="32"/>
      <c r="S145" s="33"/>
      <c r="T145" s="89"/>
      <c r="U145" s="89"/>
      <c r="V145" s="34" t="s">
        <v>17</v>
      </c>
      <c r="W145" s="35"/>
      <c r="X145" s="68"/>
    </row>
    <row r="146" spans="1:24" ht="52.5">
      <c r="A146" s="39" t="s">
        <v>18</v>
      </c>
      <c r="B146" s="40" t="s">
        <v>19</v>
      </c>
      <c r="C146" s="41" t="s">
        <v>4</v>
      </c>
      <c r="D146" s="42" t="s">
        <v>20</v>
      </c>
      <c r="E146" s="42" t="s">
        <v>21</v>
      </c>
      <c r="F146" s="42" t="s">
        <v>22</v>
      </c>
      <c r="G146" s="42" t="s">
        <v>23</v>
      </c>
      <c r="H146" s="43" t="s">
        <v>24</v>
      </c>
      <c r="I146" s="41" t="s">
        <v>25</v>
      </c>
      <c r="J146" s="42" t="s">
        <v>26</v>
      </c>
      <c r="K146" s="42" t="s">
        <v>21</v>
      </c>
      <c r="L146" s="42" t="s">
        <v>27</v>
      </c>
      <c r="M146" s="43" t="s">
        <v>28</v>
      </c>
      <c r="N146" s="44" t="s">
        <v>4</v>
      </c>
      <c r="O146" s="42" t="s">
        <v>21</v>
      </c>
      <c r="P146" s="43" t="s">
        <v>24</v>
      </c>
      <c r="Q146" s="44" t="s">
        <v>4</v>
      </c>
      <c r="R146" s="42" t="s">
        <v>21</v>
      </c>
      <c r="S146" s="43" t="s">
        <v>24</v>
      </c>
      <c r="T146" s="90"/>
      <c r="U146" s="90"/>
      <c r="V146" s="44" t="s">
        <v>4</v>
      </c>
      <c r="W146" s="42" t="s">
        <v>21</v>
      </c>
      <c r="X146" s="69" t="s">
        <v>24</v>
      </c>
    </row>
    <row r="147" spans="1:24">
      <c r="A147" s="45" t="s">
        <v>29</v>
      </c>
      <c r="B147" s="46">
        <v>1994</v>
      </c>
      <c r="C147" s="47">
        <v>2660714</v>
      </c>
      <c r="D147" s="48">
        <v>1923556</v>
      </c>
      <c r="E147" s="48">
        <v>537606</v>
      </c>
      <c r="F147" s="48">
        <v>36969</v>
      </c>
      <c r="G147" s="48">
        <v>36969</v>
      </c>
      <c r="H147" s="49">
        <v>1430</v>
      </c>
      <c r="I147" s="47">
        <v>1065268</v>
      </c>
      <c r="J147" s="48">
        <v>691045</v>
      </c>
      <c r="K147" s="48">
        <v>267695</v>
      </c>
      <c r="L147" s="48">
        <v>106528</v>
      </c>
      <c r="M147" s="50">
        <v>1772942</v>
      </c>
      <c r="N147" s="56">
        <v>1130713</v>
      </c>
      <c r="O147" s="48">
        <v>768549</v>
      </c>
      <c r="P147" s="49">
        <v>102</v>
      </c>
      <c r="Q147" s="56">
        <v>45218</v>
      </c>
      <c r="R147" s="48">
        <v>27131</v>
      </c>
      <c r="S147" s="49">
        <v>18</v>
      </c>
      <c r="T147" s="93"/>
      <c r="U147" s="93"/>
      <c r="V147" s="56">
        <v>11426</v>
      </c>
      <c r="W147" s="48">
        <v>2213</v>
      </c>
      <c r="X147" s="71">
        <v>4</v>
      </c>
    </row>
    <row r="148" spans="1:24">
      <c r="A148" s="45" t="s">
        <v>30</v>
      </c>
      <c r="B148" s="46">
        <v>1994</v>
      </c>
      <c r="C148" s="47">
        <v>3220546</v>
      </c>
      <c r="D148" s="48">
        <v>2262380</v>
      </c>
      <c r="E148" s="48">
        <v>748297</v>
      </c>
      <c r="F148" s="48">
        <v>48017</v>
      </c>
      <c r="G148" s="48">
        <v>41434</v>
      </c>
      <c r="H148" s="49">
        <v>1565</v>
      </c>
      <c r="I148" s="47">
        <v>1026377</v>
      </c>
      <c r="J148" s="48">
        <v>665743</v>
      </c>
      <c r="K148" s="48">
        <v>257995</v>
      </c>
      <c r="L148" s="48">
        <v>102640</v>
      </c>
      <c r="M148" s="50">
        <v>1752335</v>
      </c>
      <c r="N148" s="56">
        <v>1052167</v>
      </c>
      <c r="O148" s="48">
        <v>653104</v>
      </c>
      <c r="P148" s="49">
        <v>100</v>
      </c>
      <c r="Q148" s="56">
        <v>107725</v>
      </c>
      <c r="R148" s="48">
        <v>80207</v>
      </c>
      <c r="S148" s="49">
        <v>24</v>
      </c>
      <c r="T148" s="93"/>
      <c r="U148" s="93"/>
      <c r="V148" s="56">
        <v>5050</v>
      </c>
      <c r="W148" s="48">
        <v>3627</v>
      </c>
      <c r="X148" s="71">
        <v>2</v>
      </c>
    </row>
    <row r="149" spans="1:24">
      <c r="A149" s="45" t="s">
        <v>31</v>
      </c>
      <c r="B149" s="46">
        <v>1994</v>
      </c>
      <c r="C149" s="47">
        <v>2986982</v>
      </c>
      <c r="D149" s="48">
        <v>2102854</v>
      </c>
      <c r="E149" s="48">
        <v>672450</v>
      </c>
      <c r="F149" s="48">
        <v>44314</v>
      </c>
      <c r="G149" s="48">
        <v>44704</v>
      </c>
      <c r="H149" s="49">
        <v>1573</v>
      </c>
      <c r="I149" s="47">
        <v>996441</v>
      </c>
      <c r="J149" s="48">
        <v>650853</v>
      </c>
      <c r="K149" s="48">
        <v>245943</v>
      </c>
      <c r="L149" s="48">
        <v>99645</v>
      </c>
      <c r="M149" s="50">
        <v>1673299</v>
      </c>
      <c r="N149" s="56">
        <v>939652</v>
      </c>
      <c r="O149" s="48">
        <v>541415</v>
      </c>
      <c r="P149" s="49">
        <v>85</v>
      </c>
      <c r="Q149" s="56">
        <v>113196</v>
      </c>
      <c r="R149" s="48">
        <v>81539</v>
      </c>
      <c r="S149" s="49">
        <v>24</v>
      </c>
      <c r="T149" s="93"/>
      <c r="U149" s="93"/>
      <c r="V149" s="56">
        <v>23628</v>
      </c>
      <c r="W149" s="48">
        <v>10437</v>
      </c>
      <c r="X149" s="71">
        <v>4</v>
      </c>
    </row>
    <row r="150" spans="1:24">
      <c r="A150" s="45" t="s">
        <v>32</v>
      </c>
      <c r="B150" s="46">
        <v>1994</v>
      </c>
      <c r="C150" s="47">
        <v>2849317</v>
      </c>
      <c r="D150" s="48">
        <v>2082882</v>
      </c>
      <c r="E150" s="48">
        <v>579791</v>
      </c>
      <c r="F150" s="48">
        <v>38603</v>
      </c>
      <c r="G150" s="48">
        <v>38603</v>
      </c>
      <c r="H150" s="49">
        <v>1382</v>
      </c>
      <c r="I150" s="47">
        <v>1050603</v>
      </c>
      <c r="J150" s="48">
        <v>688492</v>
      </c>
      <c r="K150" s="48">
        <v>257050</v>
      </c>
      <c r="L150" s="48">
        <v>105061</v>
      </c>
      <c r="M150" s="50">
        <v>1735391</v>
      </c>
      <c r="N150" s="56">
        <v>1635489</v>
      </c>
      <c r="O150" s="48">
        <v>959782</v>
      </c>
      <c r="P150" s="49">
        <v>118</v>
      </c>
      <c r="Q150" s="56">
        <v>89564</v>
      </c>
      <c r="R150" s="48">
        <v>55762</v>
      </c>
      <c r="S150" s="49">
        <v>22</v>
      </c>
      <c r="T150" s="93"/>
      <c r="U150" s="93"/>
      <c r="V150" s="56">
        <v>13206</v>
      </c>
      <c r="W150" s="48">
        <v>-6796</v>
      </c>
      <c r="X150" s="71">
        <v>4</v>
      </c>
    </row>
    <row r="151" spans="1:24">
      <c r="A151" s="45" t="s">
        <v>33</v>
      </c>
      <c r="B151" s="46">
        <v>1994</v>
      </c>
      <c r="C151" s="47">
        <v>2839278</v>
      </c>
      <c r="D151" s="48">
        <v>2047220</v>
      </c>
      <c r="E151" s="48">
        <v>599281</v>
      </c>
      <c r="F151" s="48">
        <v>39722</v>
      </c>
      <c r="G151" s="48">
        <v>33272</v>
      </c>
      <c r="H151" s="49">
        <v>1411</v>
      </c>
      <c r="I151" s="47">
        <v>1082485</v>
      </c>
      <c r="J151" s="48">
        <v>710348</v>
      </c>
      <c r="K151" s="48">
        <v>263887</v>
      </c>
      <c r="L151" s="48">
        <v>108250</v>
      </c>
      <c r="M151" s="50">
        <v>1855427</v>
      </c>
      <c r="N151" s="56">
        <v>1106214</v>
      </c>
      <c r="O151" s="48">
        <v>666204</v>
      </c>
      <c r="P151" s="49">
        <v>113</v>
      </c>
      <c r="Q151" s="56">
        <v>128731</v>
      </c>
      <c r="R151" s="48">
        <v>93785</v>
      </c>
      <c r="S151" s="49">
        <v>24</v>
      </c>
      <c r="T151" s="93"/>
      <c r="U151" s="93"/>
      <c r="V151" s="56">
        <v>27384</v>
      </c>
      <c r="W151" s="48">
        <v>12859</v>
      </c>
      <c r="X151" s="71">
        <v>4</v>
      </c>
    </row>
    <row r="152" spans="1:24">
      <c r="A152" s="45" t="s">
        <v>34</v>
      </c>
      <c r="B152" s="46">
        <v>1995</v>
      </c>
      <c r="C152" s="47">
        <v>2702122</v>
      </c>
      <c r="D152" s="48">
        <v>2002425</v>
      </c>
      <c r="E152" s="48">
        <v>498837</v>
      </c>
      <c r="F152" s="48">
        <v>35259</v>
      </c>
      <c r="G152" s="48">
        <v>35259</v>
      </c>
      <c r="H152" s="49">
        <v>1448</v>
      </c>
      <c r="I152" s="47">
        <v>590893</v>
      </c>
      <c r="J152" s="48">
        <v>382445</v>
      </c>
      <c r="K152" s="48">
        <v>143189</v>
      </c>
      <c r="L152" s="48">
        <v>65259</v>
      </c>
      <c r="M152" s="50">
        <v>1067225</v>
      </c>
      <c r="N152" s="56">
        <v>1318891</v>
      </c>
      <c r="O152" s="48">
        <v>932281</v>
      </c>
      <c r="P152" s="49">
        <v>164</v>
      </c>
      <c r="Q152" s="56">
        <v>46091</v>
      </c>
      <c r="R152" s="48">
        <v>34960</v>
      </c>
      <c r="S152" s="49">
        <v>21</v>
      </c>
      <c r="T152" s="93"/>
      <c r="U152" s="93"/>
      <c r="V152" s="56">
        <v>1594</v>
      </c>
      <c r="W152" s="48">
        <v>1378</v>
      </c>
      <c r="X152" s="71">
        <v>2</v>
      </c>
    </row>
    <row r="153" spans="1:24">
      <c r="A153" s="45" t="s">
        <v>35</v>
      </c>
      <c r="B153" s="46">
        <v>1995</v>
      </c>
      <c r="C153" s="47">
        <v>2782904</v>
      </c>
      <c r="D153" s="48">
        <v>2044264</v>
      </c>
      <c r="E153" s="48">
        <v>569066</v>
      </c>
      <c r="F153" s="48">
        <v>37050</v>
      </c>
      <c r="G153" s="48">
        <v>37050</v>
      </c>
      <c r="H153" s="49">
        <v>1471</v>
      </c>
      <c r="I153" s="47">
        <v>1526892</v>
      </c>
      <c r="J153" s="48">
        <v>990395</v>
      </c>
      <c r="K153" s="48">
        <v>389976</v>
      </c>
      <c r="L153" s="48">
        <v>146521</v>
      </c>
      <c r="M153" s="50">
        <v>2212952</v>
      </c>
      <c r="N153" s="47">
        <v>577465</v>
      </c>
      <c r="O153" s="48">
        <v>340864</v>
      </c>
      <c r="P153" s="49">
        <v>94</v>
      </c>
      <c r="Q153" s="47">
        <v>51365</v>
      </c>
      <c r="R153" s="48">
        <v>36068</v>
      </c>
      <c r="S153" s="49">
        <v>17</v>
      </c>
      <c r="T153" s="93"/>
      <c r="U153" s="93"/>
      <c r="V153" s="47">
        <v>32244</v>
      </c>
      <c r="W153" s="48">
        <v>25095</v>
      </c>
      <c r="X153" s="71">
        <v>2</v>
      </c>
    </row>
    <row r="154" spans="1:24">
      <c r="A154" s="45" t="s">
        <v>36</v>
      </c>
      <c r="B154" s="46">
        <v>1995</v>
      </c>
      <c r="C154" s="47">
        <v>2598057</v>
      </c>
      <c r="D154" s="48">
        <v>1897496</v>
      </c>
      <c r="E154" s="48">
        <v>497502</v>
      </c>
      <c r="F154" s="48">
        <v>35210</v>
      </c>
      <c r="G154" s="48">
        <v>28108</v>
      </c>
      <c r="H154" s="49">
        <v>1301</v>
      </c>
      <c r="I154" s="47">
        <v>964092</v>
      </c>
      <c r="J154" s="48">
        <v>617736</v>
      </c>
      <c r="K154" s="48">
        <v>249946</v>
      </c>
      <c r="L154" s="48">
        <v>96411</v>
      </c>
      <c r="M154" s="50">
        <v>1516517</v>
      </c>
      <c r="N154" s="47">
        <v>581601</v>
      </c>
      <c r="O154" s="48">
        <v>318683</v>
      </c>
      <c r="P154" s="49">
        <v>67</v>
      </c>
      <c r="Q154" s="47">
        <v>26109</v>
      </c>
      <c r="R154" s="48">
        <v>17684</v>
      </c>
      <c r="S154" s="49">
        <v>5</v>
      </c>
      <c r="T154" s="93"/>
      <c r="U154" s="93"/>
      <c r="V154" s="47">
        <v>2500</v>
      </c>
      <c r="W154" s="48">
        <v>-517</v>
      </c>
      <c r="X154" s="71">
        <v>1</v>
      </c>
    </row>
    <row r="155" spans="1:24">
      <c r="A155" s="45" t="s">
        <v>37</v>
      </c>
      <c r="B155" s="46">
        <v>1995</v>
      </c>
      <c r="C155" s="47">
        <v>3195064</v>
      </c>
      <c r="D155" s="48">
        <v>2281167</v>
      </c>
      <c r="E155" s="48">
        <v>731799</v>
      </c>
      <c r="F155" s="48">
        <v>45859</v>
      </c>
      <c r="G155" s="48">
        <v>47307</v>
      </c>
      <c r="H155" s="49">
        <v>1514</v>
      </c>
      <c r="I155" s="47">
        <v>1155860</v>
      </c>
      <c r="J155" s="48">
        <v>743212</v>
      </c>
      <c r="K155" s="48">
        <v>297061</v>
      </c>
      <c r="L155" s="48">
        <v>115587</v>
      </c>
      <c r="M155" s="50">
        <v>1702253</v>
      </c>
      <c r="N155" s="47">
        <v>785989</v>
      </c>
      <c r="O155" s="48">
        <v>488304</v>
      </c>
      <c r="P155" s="49">
        <v>79</v>
      </c>
      <c r="Q155" s="47">
        <v>35596</v>
      </c>
      <c r="R155" s="48">
        <v>26646</v>
      </c>
      <c r="S155" s="49">
        <v>13</v>
      </c>
      <c r="T155" s="93"/>
      <c r="U155" s="93"/>
      <c r="V155" s="47">
        <v>60091</v>
      </c>
      <c r="W155" s="48">
        <v>28024</v>
      </c>
      <c r="X155" s="71">
        <v>6</v>
      </c>
    </row>
    <row r="156" spans="1:24">
      <c r="A156" s="45" t="s">
        <v>38</v>
      </c>
      <c r="B156" s="46">
        <v>1995</v>
      </c>
      <c r="C156" s="47">
        <v>2605931</v>
      </c>
      <c r="D156" s="48">
        <v>1843541</v>
      </c>
      <c r="E156" s="48">
        <v>599564</v>
      </c>
      <c r="F156" s="48">
        <v>38697</v>
      </c>
      <c r="G156" s="48">
        <v>38696</v>
      </c>
      <c r="H156" s="49">
        <v>1295</v>
      </c>
      <c r="I156" s="47">
        <v>1122062</v>
      </c>
      <c r="J156" s="48">
        <v>719569</v>
      </c>
      <c r="K156" s="48">
        <v>290286</v>
      </c>
      <c r="L156" s="48">
        <v>112208</v>
      </c>
      <c r="M156" s="50">
        <v>1732521</v>
      </c>
      <c r="N156" s="47">
        <v>1100096</v>
      </c>
      <c r="O156" s="48">
        <v>680693</v>
      </c>
      <c r="P156" s="49">
        <v>103</v>
      </c>
      <c r="Q156" s="47">
        <v>104539</v>
      </c>
      <c r="R156" s="48">
        <v>81902</v>
      </c>
      <c r="S156" s="49">
        <v>30</v>
      </c>
      <c r="T156" s="93"/>
      <c r="U156" s="93"/>
      <c r="V156" s="47">
        <v>56778</v>
      </c>
      <c r="W156" s="48">
        <v>24845</v>
      </c>
      <c r="X156" s="71">
        <v>9</v>
      </c>
    </row>
    <row r="157" spans="1:24">
      <c r="A157" s="45" t="s">
        <v>39</v>
      </c>
      <c r="B157" s="46">
        <v>1995</v>
      </c>
      <c r="C157" s="47">
        <v>3160123</v>
      </c>
      <c r="D157" s="48">
        <v>2257406</v>
      </c>
      <c r="E157" s="48">
        <v>694710</v>
      </c>
      <c r="F157" s="48">
        <v>45483</v>
      </c>
      <c r="G157" s="48">
        <v>39598</v>
      </c>
      <c r="H157" s="49">
        <v>1512</v>
      </c>
      <c r="I157" s="47">
        <v>1168454</v>
      </c>
      <c r="J157" s="48">
        <v>749362</v>
      </c>
      <c r="K157" s="48">
        <v>302246</v>
      </c>
      <c r="L157" s="48">
        <v>116816</v>
      </c>
      <c r="M157" s="50">
        <v>1784706</v>
      </c>
      <c r="N157" s="47">
        <v>962131</v>
      </c>
      <c r="O157" s="48">
        <v>621945</v>
      </c>
      <c r="P157" s="49">
        <v>114</v>
      </c>
      <c r="Q157" s="47">
        <v>57362</v>
      </c>
      <c r="R157" s="48">
        <v>40312</v>
      </c>
      <c r="S157" s="49">
        <v>24</v>
      </c>
      <c r="T157" s="93"/>
      <c r="U157" s="93"/>
      <c r="V157" s="47">
        <v>42991</v>
      </c>
      <c r="W157" s="48">
        <v>8234</v>
      </c>
      <c r="X157" s="71">
        <v>10</v>
      </c>
    </row>
    <row r="158" spans="1:24">
      <c r="A158" s="45" t="s">
        <v>40</v>
      </c>
      <c r="B158" s="46">
        <v>1995</v>
      </c>
      <c r="C158" s="47">
        <f>3009658+320</f>
        <v>3009978</v>
      </c>
      <c r="D158" s="48">
        <f>2172024-4059</f>
        <v>2167965</v>
      </c>
      <c r="E158" s="48">
        <f>620974+444</f>
        <v>621418</v>
      </c>
      <c r="F158" s="48">
        <v>42400</v>
      </c>
      <c r="G158" s="48">
        <v>42400</v>
      </c>
      <c r="H158" s="49">
        <v>1454</v>
      </c>
      <c r="I158" s="47">
        <v>1103003</v>
      </c>
      <c r="J158" s="48">
        <v>703927</v>
      </c>
      <c r="K158" s="48">
        <v>288775</v>
      </c>
      <c r="L158" s="48">
        <v>110331</v>
      </c>
      <c r="M158" s="50">
        <v>1821160</v>
      </c>
      <c r="N158" s="47">
        <v>1650748</v>
      </c>
      <c r="O158" s="48">
        <v>1044986</v>
      </c>
      <c r="P158" s="49">
        <v>161</v>
      </c>
      <c r="Q158" s="47">
        <v>36670</v>
      </c>
      <c r="R158" s="48">
        <v>26095</v>
      </c>
      <c r="S158" s="49">
        <v>19</v>
      </c>
      <c r="T158" s="93"/>
      <c r="U158" s="93"/>
      <c r="V158" s="47">
        <v>91842</v>
      </c>
      <c r="W158" s="48">
        <v>39768</v>
      </c>
      <c r="X158" s="71">
        <v>6</v>
      </c>
    </row>
    <row r="159" spans="1:24">
      <c r="A159" s="45" t="s">
        <v>41</v>
      </c>
      <c r="B159" s="46"/>
      <c r="C159" s="48">
        <f t="shared" ref="C159:X159" si="7">SUM(C147:C158)</f>
        <v>34611016</v>
      </c>
      <c r="D159" s="48">
        <f t="shared" si="7"/>
        <v>24913156</v>
      </c>
      <c r="E159" s="48">
        <f t="shared" si="7"/>
        <v>7350321</v>
      </c>
      <c r="F159" s="48">
        <f t="shared" si="7"/>
        <v>487583</v>
      </c>
      <c r="G159" s="48">
        <f t="shared" si="7"/>
        <v>463400</v>
      </c>
      <c r="H159" s="49">
        <f t="shared" si="7"/>
        <v>17356</v>
      </c>
      <c r="I159" s="48">
        <f t="shared" si="7"/>
        <v>12852430</v>
      </c>
      <c r="J159" s="48">
        <f t="shared" si="7"/>
        <v>8313127</v>
      </c>
      <c r="K159" s="48">
        <f t="shared" si="7"/>
        <v>3254049</v>
      </c>
      <c r="L159" s="48">
        <f t="shared" si="7"/>
        <v>1285257</v>
      </c>
      <c r="M159" s="50">
        <f t="shared" si="7"/>
        <v>20626728</v>
      </c>
      <c r="N159" s="48">
        <f t="shared" si="7"/>
        <v>12841156</v>
      </c>
      <c r="O159" s="48">
        <f t="shared" si="7"/>
        <v>8016810</v>
      </c>
      <c r="P159" s="49">
        <f t="shared" si="7"/>
        <v>1300</v>
      </c>
      <c r="Q159" s="48">
        <f t="shared" si="7"/>
        <v>842166</v>
      </c>
      <c r="R159" s="48">
        <f t="shared" si="7"/>
        <v>602091</v>
      </c>
      <c r="S159" s="49">
        <f t="shared" si="7"/>
        <v>241</v>
      </c>
      <c r="T159" s="94"/>
      <c r="U159" s="94"/>
      <c r="V159" s="48">
        <f t="shared" si="7"/>
        <v>368734</v>
      </c>
      <c r="W159" s="48">
        <f t="shared" si="7"/>
        <v>149167</v>
      </c>
      <c r="X159" s="71">
        <f t="shared" si="7"/>
        <v>54</v>
      </c>
    </row>
    <row r="165" spans="1:24" ht="17.5">
      <c r="A165" s="30" t="s">
        <v>50</v>
      </c>
      <c r="B165" s="31"/>
      <c r="C165" s="32" t="s">
        <v>1</v>
      </c>
      <c r="D165" s="32"/>
      <c r="E165" s="32"/>
      <c r="F165" s="32"/>
      <c r="G165" s="32"/>
      <c r="H165" s="33"/>
      <c r="I165" s="34" t="s">
        <v>14</v>
      </c>
      <c r="J165" s="35"/>
      <c r="K165" s="36"/>
      <c r="L165" s="35"/>
      <c r="M165" s="37"/>
      <c r="N165" s="30" t="s">
        <v>15</v>
      </c>
      <c r="O165" s="32"/>
      <c r="P165" s="33"/>
      <c r="Q165" s="30" t="s">
        <v>16</v>
      </c>
      <c r="R165" s="32"/>
      <c r="S165" s="33"/>
      <c r="T165" s="89"/>
      <c r="U165" s="89"/>
      <c r="V165" s="34" t="s">
        <v>17</v>
      </c>
      <c r="W165" s="35"/>
      <c r="X165" s="68"/>
    </row>
    <row r="166" spans="1:24" ht="52.5">
      <c r="A166" s="39" t="s">
        <v>18</v>
      </c>
      <c r="B166" s="40" t="s">
        <v>19</v>
      </c>
      <c r="C166" s="41" t="s">
        <v>4</v>
      </c>
      <c r="D166" s="42" t="s">
        <v>20</v>
      </c>
      <c r="E166" s="42" t="s">
        <v>21</v>
      </c>
      <c r="F166" s="42" t="s">
        <v>22</v>
      </c>
      <c r="G166" s="42" t="s">
        <v>23</v>
      </c>
      <c r="H166" s="43" t="s">
        <v>24</v>
      </c>
      <c r="I166" s="41" t="s">
        <v>25</v>
      </c>
      <c r="J166" s="42" t="s">
        <v>26</v>
      </c>
      <c r="K166" s="42" t="s">
        <v>21</v>
      </c>
      <c r="L166" s="42" t="s">
        <v>27</v>
      </c>
      <c r="M166" s="43" t="s">
        <v>28</v>
      </c>
      <c r="N166" s="44" t="s">
        <v>4</v>
      </c>
      <c r="O166" s="42" t="s">
        <v>21</v>
      </c>
      <c r="P166" s="43" t="s">
        <v>24</v>
      </c>
      <c r="Q166" s="44" t="s">
        <v>4</v>
      </c>
      <c r="R166" s="42" t="s">
        <v>21</v>
      </c>
      <c r="S166" s="43" t="s">
        <v>24</v>
      </c>
      <c r="T166" s="90"/>
      <c r="U166" s="90"/>
      <c r="V166" s="44" t="s">
        <v>4</v>
      </c>
      <c r="W166" s="42" t="s">
        <v>21</v>
      </c>
      <c r="X166" s="69" t="s">
        <v>24</v>
      </c>
    </row>
    <row r="167" spans="1:24">
      <c r="A167" s="45" t="s">
        <v>29</v>
      </c>
      <c r="B167" s="46">
        <v>1995</v>
      </c>
      <c r="C167" s="47">
        <v>2725851</v>
      </c>
      <c r="D167" s="48">
        <v>1961098</v>
      </c>
      <c r="E167" s="48">
        <v>587775</v>
      </c>
      <c r="F167" s="48">
        <v>38462</v>
      </c>
      <c r="G167" s="48">
        <v>38462</v>
      </c>
      <c r="H167" s="49">
        <v>1369</v>
      </c>
      <c r="I167" s="47">
        <v>1082955</v>
      </c>
      <c r="J167" s="48">
        <v>693197</v>
      </c>
      <c r="K167" s="48">
        <v>281461</v>
      </c>
      <c r="L167" s="48">
        <v>108295</v>
      </c>
      <c r="M167" s="49">
        <v>1763770</v>
      </c>
      <c r="N167" s="56">
        <v>1238264</v>
      </c>
      <c r="O167" s="48">
        <v>828857</v>
      </c>
      <c r="P167" s="49">
        <v>124</v>
      </c>
      <c r="Q167" s="56">
        <v>63841</v>
      </c>
      <c r="R167" s="48">
        <v>36004</v>
      </c>
      <c r="S167" s="55">
        <v>21</v>
      </c>
      <c r="T167" s="96"/>
      <c r="U167" s="96"/>
      <c r="V167" s="56">
        <v>9823</v>
      </c>
      <c r="W167" s="48">
        <v>3849</v>
      </c>
      <c r="X167" s="71">
        <v>2</v>
      </c>
    </row>
    <row r="168" spans="1:24">
      <c r="A168" s="45" t="s">
        <v>30</v>
      </c>
      <c r="B168" s="46">
        <v>1995</v>
      </c>
      <c r="C168" s="47">
        <v>3176904</v>
      </c>
      <c r="D168" s="48">
        <v>2269404</v>
      </c>
      <c r="E168" s="48">
        <v>699668</v>
      </c>
      <c r="F168" s="48">
        <v>45518</v>
      </c>
      <c r="G168" s="48">
        <v>45518</v>
      </c>
      <c r="H168" s="49">
        <v>1548</v>
      </c>
      <c r="I168" s="47">
        <v>1170596</v>
      </c>
      <c r="J168" s="48">
        <v>748458</v>
      </c>
      <c r="K168" s="48">
        <v>305078</v>
      </c>
      <c r="L168" s="48">
        <v>117061</v>
      </c>
      <c r="M168" s="49">
        <v>1899227</v>
      </c>
      <c r="N168" s="56">
        <v>1106764</v>
      </c>
      <c r="O168" s="48">
        <v>704407</v>
      </c>
      <c r="P168" s="49">
        <v>105</v>
      </c>
      <c r="Q168" s="56">
        <v>94332</v>
      </c>
      <c r="R168" s="48">
        <v>62824</v>
      </c>
      <c r="S168" s="55">
        <v>23</v>
      </c>
      <c r="T168" s="96"/>
      <c r="U168" s="96"/>
      <c r="V168" s="56">
        <v>11528</v>
      </c>
      <c r="W168" s="48">
        <v>5104</v>
      </c>
      <c r="X168" s="71">
        <v>2</v>
      </c>
    </row>
    <row r="169" spans="1:24">
      <c r="A169" s="45" t="s">
        <v>31</v>
      </c>
      <c r="B169" s="46">
        <v>1995</v>
      </c>
      <c r="C169" s="47">
        <v>2680303</v>
      </c>
      <c r="D169" s="48">
        <v>1944703</v>
      </c>
      <c r="E169" s="48">
        <v>538899</v>
      </c>
      <c r="F169" s="48">
        <v>37289</v>
      </c>
      <c r="G169" s="48">
        <v>37289</v>
      </c>
      <c r="H169" s="49">
        <v>1343</v>
      </c>
      <c r="I169" s="47">
        <v>871138</v>
      </c>
      <c r="J169" s="48">
        <v>557984</v>
      </c>
      <c r="K169" s="48">
        <v>226040</v>
      </c>
      <c r="L169" s="48">
        <v>87116</v>
      </c>
      <c r="M169" s="49">
        <v>1435746</v>
      </c>
      <c r="N169" s="56">
        <v>714365</v>
      </c>
      <c r="O169" s="48">
        <v>417274</v>
      </c>
      <c r="P169" s="49">
        <v>69</v>
      </c>
      <c r="Q169" s="56">
        <v>96549</v>
      </c>
      <c r="R169" s="48">
        <v>70277</v>
      </c>
      <c r="S169" s="55">
        <v>22</v>
      </c>
      <c r="T169" s="96"/>
      <c r="U169" s="96"/>
      <c r="V169" s="56">
        <v>10393</v>
      </c>
      <c r="W169" s="48">
        <v>7876</v>
      </c>
      <c r="X169" s="71">
        <v>1</v>
      </c>
    </row>
    <row r="170" spans="1:24">
      <c r="A170" s="45" t="s">
        <v>32</v>
      </c>
      <c r="B170" s="46">
        <v>1995</v>
      </c>
      <c r="C170" s="47">
        <v>3094821</v>
      </c>
      <c r="D170" s="48">
        <v>2252739</v>
      </c>
      <c r="E170" s="48">
        <v>615045</v>
      </c>
      <c r="F170" s="48">
        <v>42169</v>
      </c>
      <c r="G170" s="48">
        <v>42169</v>
      </c>
      <c r="H170" s="49">
        <v>1469</v>
      </c>
      <c r="I170" s="47">
        <v>1148067</v>
      </c>
      <c r="J170" s="48">
        <v>751874</v>
      </c>
      <c r="K170" s="48">
        <v>281386</v>
      </c>
      <c r="L170" s="48">
        <v>114807</v>
      </c>
      <c r="M170" s="49">
        <v>1781314</v>
      </c>
      <c r="N170" s="56">
        <v>1455980</v>
      </c>
      <c r="O170" s="48">
        <v>861897</v>
      </c>
      <c r="P170" s="49">
        <v>121</v>
      </c>
      <c r="Q170" s="56">
        <v>104194</v>
      </c>
      <c r="R170" s="48">
        <v>72934</v>
      </c>
      <c r="S170" s="55">
        <v>23</v>
      </c>
      <c r="T170" s="96"/>
      <c r="U170" s="96"/>
      <c r="V170" s="56">
        <v>20585</v>
      </c>
      <c r="W170" s="48">
        <v>11318</v>
      </c>
      <c r="X170" s="71">
        <v>2</v>
      </c>
    </row>
    <row r="171" spans="1:24">
      <c r="A171" s="45" t="s">
        <v>33</v>
      </c>
      <c r="B171" s="46">
        <v>1995</v>
      </c>
      <c r="C171" s="47">
        <v>2716653</v>
      </c>
      <c r="D171" s="48">
        <v>2001067</v>
      </c>
      <c r="E171" s="48">
        <v>517266</v>
      </c>
      <c r="F171" s="48">
        <v>36192</v>
      </c>
      <c r="G171" s="48">
        <v>23838</v>
      </c>
      <c r="H171" s="49">
        <v>1354</v>
      </c>
      <c r="I171" s="47">
        <v>1080823</v>
      </c>
      <c r="J171" s="48">
        <v>711753</v>
      </c>
      <c r="K171" s="48">
        <v>260987</v>
      </c>
      <c r="L171" s="48">
        <v>108083</v>
      </c>
      <c r="M171" s="49">
        <v>1694509</v>
      </c>
      <c r="N171" s="56">
        <v>1000635</v>
      </c>
      <c r="O171" s="48">
        <v>591634</v>
      </c>
      <c r="P171" s="49">
        <v>120</v>
      </c>
      <c r="Q171" s="56">
        <v>50251</v>
      </c>
      <c r="R171" s="48">
        <v>38190</v>
      </c>
      <c r="S171" s="55">
        <v>14</v>
      </c>
      <c r="T171" s="96"/>
      <c r="U171" s="96"/>
      <c r="V171" s="56">
        <v>43726</v>
      </c>
      <c r="W171" s="48">
        <v>29771</v>
      </c>
      <c r="X171" s="71">
        <v>4</v>
      </c>
    </row>
    <row r="172" spans="1:24">
      <c r="A172" s="45" t="s">
        <v>34</v>
      </c>
      <c r="B172" s="46">
        <v>1995</v>
      </c>
      <c r="C172" s="47">
        <v>2107192</v>
      </c>
      <c r="D172" s="48">
        <v>1594484</v>
      </c>
      <c r="E172" s="48">
        <v>361555</v>
      </c>
      <c r="F172" s="48">
        <v>25906</v>
      </c>
      <c r="G172" s="48">
        <v>25906</v>
      </c>
      <c r="H172" s="49">
        <v>1295</v>
      </c>
      <c r="I172" s="47">
        <v>769121</v>
      </c>
      <c r="J172" s="48">
        <v>507802</v>
      </c>
      <c r="K172" s="48">
        <v>184407</v>
      </c>
      <c r="L172" s="48">
        <v>76916</v>
      </c>
      <c r="M172" s="49">
        <v>1154750</v>
      </c>
      <c r="N172" s="56">
        <v>737522</v>
      </c>
      <c r="O172" s="48">
        <v>452883</v>
      </c>
      <c r="P172" s="49">
        <v>126</v>
      </c>
      <c r="Q172" s="56">
        <v>30000</v>
      </c>
      <c r="R172" s="48">
        <v>23933</v>
      </c>
      <c r="S172" s="55">
        <v>19</v>
      </c>
      <c r="T172" s="96"/>
      <c r="U172" s="96"/>
      <c r="V172" s="56">
        <v>3274</v>
      </c>
      <c r="W172" s="48">
        <v>2845</v>
      </c>
      <c r="X172" s="71">
        <v>3</v>
      </c>
    </row>
    <row r="173" spans="1:24">
      <c r="A173" s="45" t="s">
        <v>35</v>
      </c>
      <c r="B173" s="46">
        <v>1996</v>
      </c>
      <c r="C173" s="47">
        <v>2318646</v>
      </c>
      <c r="D173" s="48">
        <v>1731541</v>
      </c>
      <c r="E173" s="48">
        <v>414329</v>
      </c>
      <c r="F173" s="48">
        <v>29694</v>
      </c>
      <c r="G173" s="48">
        <v>29694</v>
      </c>
      <c r="H173" s="49">
        <v>1532</v>
      </c>
      <c r="I173" s="47">
        <v>1182536</v>
      </c>
      <c r="J173" s="48">
        <v>747325</v>
      </c>
      <c r="K173" s="48">
        <v>316957</v>
      </c>
      <c r="L173" s="48">
        <v>117933</v>
      </c>
      <c r="M173" s="49">
        <v>1394271</v>
      </c>
      <c r="N173" s="47">
        <v>961807</v>
      </c>
      <c r="O173" s="48">
        <v>505029</v>
      </c>
      <c r="P173" s="49">
        <v>117</v>
      </c>
      <c r="Q173" s="47">
        <v>30255</v>
      </c>
      <c r="R173" s="48">
        <v>19112</v>
      </c>
      <c r="S173" s="49">
        <v>12</v>
      </c>
      <c r="T173" s="93"/>
      <c r="U173" s="93"/>
      <c r="V173" s="47">
        <v>24436</v>
      </c>
      <c r="W173" s="48">
        <v>13657</v>
      </c>
      <c r="X173" s="71">
        <v>3</v>
      </c>
    </row>
    <row r="174" spans="1:24">
      <c r="A174" s="45" t="s">
        <v>36</v>
      </c>
      <c r="B174" s="46">
        <v>1996</v>
      </c>
      <c r="C174" s="47">
        <v>2593980</v>
      </c>
      <c r="D174" s="48">
        <v>1933013</v>
      </c>
      <c r="E174" s="48">
        <v>494537</v>
      </c>
      <c r="F174" s="48">
        <v>33757</v>
      </c>
      <c r="G174" s="48">
        <v>26935</v>
      </c>
      <c r="H174" s="49">
        <v>1349</v>
      </c>
      <c r="I174" s="47">
        <v>1422542</v>
      </c>
      <c r="J174" s="48">
        <v>915800</v>
      </c>
      <c r="K174" s="48">
        <v>364487</v>
      </c>
      <c r="L174" s="48">
        <v>142364</v>
      </c>
      <c r="M174" s="49">
        <v>1828072</v>
      </c>
      <c r="N174" s="47">
        <v>772327</v>
      </c>
      <c r="O174" s="48">
        <v>473551</v>
      </c>
      <c r="P174" s="49">
        <v>70</v>
      </c>
      <c r="Q174" s="47">
        <v>44110</v>
      </c>
      <c r="R174" s="48">
        <v>34412</v>
      </c>
      <c r="S174" s="49">
        <v>15</v>
      </c>
      <c r="T174" s="93"/>
      <c r="U174" s="93"/>
      <c r="V174" s="47">
        <v>33971</v>
      </c>
      <c r="W174" s="48">
        <v>12925</v>
      </c>
      <c r="X174" s="71">
        <v>6</v>
      </c>
    </row>
    <row r="175" spans="1:24">
      <c r="A175" s="45" t="s">
        <v>37</v>
      </c>
      <c r="B175" s="46">
        <v>1996</v>
      </c>
      <c r="C175" s="47">
        <v>2620770</v>
      </c>
      <c r="D175" s="48">
        <v>1888397</v>
      </c>
      <c r="E175" s="48">
        <v>556968</v>
      </c>
      <c r="F175" s="48">
        <v>36644</v>
      </c>
      <c r="G175" s="48">
        <v>38284</v>
      </c>
      <c r="H175" s="49">
        <v>1349</v>
      </c>
      <c r="I175" s="47">
        <v>1206082</v>
      </c>
      <c r="J175" s="48">
        <v>773832</v>
      </c>
      <c r="K175" s="48">
        <v>311641</v>
      </c>
      <c r="L175" s="48">
        <v>120818</v>
      </c>
      <c r="M175" s="49">
        <v>1689996</v>
      </c>
      <c r="N175" s="47">
        <v>498590</v>
      </c>
      <c r="O175" s="48">
        <v>314202</v>
      </c>
      <c r="P175" s="49">
        <v>65</v>
      </c>
      <c r="Q175" s="47">
        <v>118114</v>
      </c>
      <c r="R175" s="48">
        <v>84941</v>
      </c>
      <c r="S175" s="49">
        <v>21</v>
      </c>
      <c r="T175" s="93"/>
      <c r="U175" s="93"/>
      <c r="V175" s="47">
        <v>35686</v>
      </c>
      <c r="W175" s="48">
        <v>11372</v>
      </c>
      <c r="X175" s="71">
        <v>3</v>
      </c>
    </row>
    <row r="176" spans="1:24">
      <c r="A176" s="45" t="s">
        <v>38</v>
      </c>
      <c r="B176" s="46">
        <v>1996</v>
      </c>
      <c r="C176" s="47">
        <v>2809318</v>
      </c>
      <c r="D176" s="48">
        <v>2010470</v>
      </c>
      <c r="E176" s="48">
        <v>609989</v>
      </c>
      <c r="F176" s="48">
        <v>40205</v>
      </c>
      <c r="G176" s="48">
        <v>40205</v>
      </c>
      <c r="H176" s="49">
        <v>1398</v>
      </c>
      <c r="I176" s="47">
        <v>1036467</v>
      </c>
      <c r="J176" s="48">
        <v>664764</v>
      </c>
      <c r="K176" s="48">
        <v>268055</v>
      </c>
      <c r="L176" s="48">
        <v>103647</v>
      </c>
      <c r="M176" s="49">
        <v>1516614</v>
      </c>
      <c r="N176" s="47">
        <v>883702</v>
      </c>
      <c r="O176" s="48">
        <v>547712</v>
      </c>
      <c r="P176" s="49">
        <v>60</v>
      </c>
      <c r="Q176" s="47">
        <v>80960</v>
      </c>
      <c r="R176" s="48">
        <v>61606</v>
      </c>
      <c r="S176" s="49">
        <v>26</v>
      </c>
      <c r="T176" s="93"/>
      <c r="U176" s="93"/>
      <c r="V176" s="47">
        <v>9575</v>
      </c>
      <c r="W176" s="48">
        <v>3891</v>
      </c>
      <c r="X176" s="71">
        <v>3</v>
      </c>
    </row>
    <row r="177" spans="1:24">
      <c r="A177" s="45" t="s">
        <v>39</v>
      </c>
      <c r="B177" s="46">
        <v>1996</v>
      </c>
      <c r="C177" s="47">
        <v>3024145</v>
      </c>
      <c r="D177" s="48">
        <v>2205888</v>
      </c>
      <c r="E177" s="48">
        <v>613620</v>
      </c>
      <c r="F177" s="48">
        <v>41285</v>
      </c>
      <c r="G177" s="48">
        <v>36313</v>
      </c>
      <c r="H177" s="49">
        <v>1427</v>
      </c>
      <c r="I177" s="47">
        <v>1223378</v>
      </c>
      <c r="J177" s="48">
        <v>786925</v>
      </c>
      <c r="K177" s="48">
        <v>314115</v>
      </c>
      <c r="L177" s="48">
        <v>122338</v>
      </c>
      <c r="M177" s="49">
        <v>1703576</v>
      </c>
      <c r="N177" s="47">
        <v>1858699</v>
      </c>
      <c r="O177" s="48">
        <v>1144649</v>
      </c>
      <c r="P177" s="49">
        <v>144</v>
      </c>
      <c r="Q177" s="47">
        <v>57526</v>
      </c>
      <c r="R177" s="48">
        <v>32586</v>
      </c>
      <c r="S177" s="49">
        <v>23</v>
      </c>
      <c r="T177" s="93"/>
      <c r="U177" s="93"/>
      <c r="V177" s="47">
        <v>14952</v>
      </c>
      <c r="W177" s="48">
        <v>-5497</v>
      </c>
      <c r="X177" s="71">
        <v>5</v>
      </c>
    </row>
    <row r="178" spans="1:24">
      <c r="A178" s="45" t="s">
        <v>40</v>
      </c>
      <c r="B178" s="46">
        <v>1996</v>
      </c>
      <c r="C178" s="47">
        <f>2702684+6125</f>
        <v>2708809</v>
      </c>
      <c r="D178" s="48">
        <f>1969238+6357</f>
        <v>1975595</v>
      </c>
      <c r="E178" s="48">
        <v>534229</v>
      </c>
      <c r="F178" s="48">
        <v>36706</v>
      </c>
      <c r="G178" s="48">
        <v>36706</v>
      </c>
      <c r="H178" s="49">
        <v>1336</v>
      </c>
      <c r="I178" s="47">
        <v>829520</v>
      </c>
      <c r="J178" s="48">
        <v>533639</v>
      </c>
      <c r="K178" s="48">
        <v>212928</v>
      </c>
      <c r="L178" s="48">
        <v>82952</v>
      </c>
      <c r="M178" s="49">
        <v>1308310</v>
      </c>
      <c r="N178" s="47">
        <v>1400001</v>
      </c>
      <c r="O178" s="48">
        <v>830707</v>
      </c>
      <c r="P178" s="49">
        <v>191</v>
      </c>
      <c r="Q178" s="47">
        <v>35556</v>
      </c>
      <c r="R178" s="48">
        <v>24969</v>
      </c>
      <c r="S178" s="49">
        <v>17</v>
      </c>
      <c r="T178" s="93"/>
      <c r="U178" s="93"/>
      <c r="V178" s="47">
        <v>81030</v>
      </c>
      <c r="W178" s="48">
        <v>71675</v>
      </c>
      <c r="X178" s="71">
        <v>4</v>
      </c>
    </row>
    <row r="179" spans="1:24">
      <c r="A179" s="45" t="s">
        <v>41</v>
      </c>
      <c r="B179" s="46"/>
      <c r="C179" s="48">
        <f t="shared" ref="C179:X179" si="8">SUM(C167:C178)</f>
        <v>32577392</v>
      </c>
      <c r="D179" s="48">
        <f t="shared" si="8"/>
        <v>23768399</v>
      </c>
      <c r="E179" s="48">
        <f t="shared" si="8"/>
        <v>6543880</v>
      </c>
      <c r="F179" s="48">
        <f t="shared" si="8"/>
        <v>443827</v>
      </c>
      <c r="G179" s="48">
        <f t="shared" si="8"/>
        <v>421319</v>
      </c>
      <c r="H179" s="49">
        <f t="shared" si="8"/>
        <v>16769</v>
      </c>
      <c r="I179" s="48">
        <f t="shared" si="8"/>
        <v>13023225</v>
      </c>
      <c r="J179" s="48">
        <f t="shared" si="8"/>
        <v>8393353</v>
      </c>
      <c r="K179" s="48">
        <f t="shared" si="8"/>
        <v>3327542</v>
      </c>
      <c r="L179" s="48">
        <f t="shared" si="8"/>
        <v>1302330</v>
      </c>
      <c r="M179" s="49">
        <f t="shared" si="8"/>
        <v>19170155</v>
      </c>
      <c r="N179" s="48">
        <f t="shared" si="8"/>
        <v>12628656</v>
      </c>
      <c r="O179" s="48">
        <f t="shared" si="8"/>
        <v>7672802</v>
      </c>
      <c r="P179" s="49">
        <f t="shared" si="8"/>
        <v>1312</v>
      </c>
      <c r="Q179" s="48">
        <f t="shared" si="8"/>
        <v>805688</v>
      </c>
      <c r="R179" s="48">
        <f t="shared" si="8"/>
        <v>561788</v>
      </c>
      <c r="S179" s="49">
        <f t="shared" si="8"/>
        <v>236</v>
      </c>
      <c r="T179" s="94"/>
      <c r="U179" s="94"/>
      <c r="V179" s="48">
        <f t="shared" si="8"/>
        <v>298979</v>
      </c>
      <c r="W179" s="48">
        <f t="shared" si="8"/>
        <v>168786</v>
      </c>
      <c r="X179" s="71">
        <f t="shared" si="8"/>
        <v>38</v>
      </c>
    </row>
    <row r="185" spans="1:24" ht="17.5">
      <c r="A185" s="30" t="s">
        <v>51</v>
      </c>
      <c r="B185" s="31"/>
      <c r="C185" s="32" t="s">
        <v>1</v>
      </c>
      <c r="D185" s="32"/>
      <c r="E185" s="32"/>
      <c r="F185" s="32"/>
      <c r="G185" s="32"/>
      <c r="H185" s="33"/>
      <c r="I185" s="34" t="s">
        <v>14</v>
      </c>
      <c r="J185" s="35"/>
      <c r="K185" s="36"/>
      <c r="L185" s="35"/>
      <c r="M185" s="37"/>
      <c r="N185" s="30" t="s">
        <v>15</v>
      </c>
      <c r="O185" s="32"/>
      <c r="P185" s="33"/>
      <c r="Q185" s="30" t="s">
        <v>16</v>
      </c>
      <c r="R185" s="32"/>
      <c r="S185" s="33"/>
      <c r="T185" s="89"/>
      <c r="U185" s="89"/>
      <c r="V185" s="34" t="s">
        <v>17</v>
      </c>
      <c r="W185" s="35"/>
      <c r="X185" s="68"/>
    </row>
    <row r="186" spans="1:24" ht="52.5">
      <c r="A186" s="39" t="s">
        <v>18</v>
      </c>
      <c r="B186" s="40" t="s">
        <v>19</v>
      </c>
      <c r="C186" s="41" t="s">
        <v>4</v>
      </c>
      <c r="D186" s="42" t="s">
        <v>20</v>
      </c>
      <c r="E186" s="42" t="s">
        <v>21</v>
      </c>
      <c r="F186" s="42" t="s">
        <v>22</v>
      </c>
      <c r="G186" s="42" t="s">
        <v>23</v>
      </c>
      <c r="H186" s="43" t="s">
        <v>24</v>
      </c>
      <c r="I186" s="41" t="s">
        <v>25</v>
      </c>
      <c r="J186" s="42" t="s">
        <v>26</v>
      </c>
      <c r="K186" s="42" t="s">
        <v>21</v>
      </c>
      <c r="L186" s="42" t="s">
        <v>27</v>
      </c>
      <c r="M186" s="43" t="s">
        <v>28</v>
      </c>
      <c r="N186" s="44" t="s">
        <v>4</v>
      </c>
      <c r="O186" s="42" t="s">
        <v>21</v>
      </c>
      <c r="P186" s="43" t="s">
        <v>24</v>
      </c>
      <c r="Q186" s="44" t="s">
        <v>4</v>
      </c>
      <c r="R186" s="42" t="s">
        <v>21</v>
      </c>
      <c r="S186" s="43" t="s">
        <v>24</v>
      </c>
      <c r="T186" s="90"/>
      <c r="U186" s="90"/>
      <c r="V186" s="44" t="s">
        <v>4</v>
      </c>
      <c r="W186" s="42" t="s">
        <v>21</v>
      </c>
      <c r="X186" s="69" t="s">
        <v>24</v>
      </c>
    </row>
    <row r="187" spans="1:24">
      <c r="A187" s="45" t="s">
        <v>29</v>
      </c>
      <c r="B187" s="46">
        <v>1996</v>
      </c>
      <c r="C187" s="47">
        <v>3069284</v>
      </c>
      <c r="D187" s="48">
        <v>2229758</v>
      </c>
      <c r="E187" s="48">
        <v>639412</v>
      </c>
      <c r="F187" s="48">
        <v>42160</v>
      </c>
      <c r="G187" s="48">
        <v>42160</v>
      </c>
      <c r="H187" s="49">
        <v>1502</v>
      </c>
      <c r="I187" s="47">
        <v>970413</v>
      </c>
      <c r="J187" s="48">
        <v>625065</v>
      </c>
      <c r="K187" s="48">
        <v>248306</v>
      </c>
      <c r="L187" s="48">
        <v>97042</v>
      </c>
      <c r="M187" s="49">
        <v>1507780</v>
      </c>
      <c r="N187" s="56">
        <v>1436639</v>
      </c>
      <c r="O187" s="48">
        <v>934723</v>
      </c>
      <c r="P187" s="50">
        <v>134</v>
      </c>
      <c r="Q187" s="56">
        <v>66291</v>
      </c>
      <c r="R187" s="48">
        <v>43793</v>
      </c>
      <c r="S187" s="49">
        <v>18</v>
      </c>
      <c r="T187" s="93"/>
      <c r="U187" s="93"/>
      <c r="V187" s="56">
        <v>12074</v>
      </c>
      <c r="W187" s="48">
        <v>-6415</v>
      </c>
      <c r="X187" s="71">
        <v>5</v>
      </c>
    </row>
    <row r="188" spans="1:24">
      <c r="A188" s="45" t="s">
        <v>30</v>
      </c>
      <c r="B188" s="46">
        <v>1996</v>
      </c>
      <c r="C188" s="47">
        <v>2890702</v>
      </c>
      <c r="D188" s="48">
        <v>2085647</v>
      </c>
      <c r="E188" s="48">
        <v>604019</v>
      </c>
      <c r="F188" s="48">
        <v>40404</v>
      </c>
      <c r="G188" s="48">
        <v>34520</v>
      </c>
      <c r="H188" s="49">
        <v>1403</v>
      </c>
      <c r="I188" s="47">
        <v>1096716</v>
      </c>
      <c r="J188" s="48">
        <v>699426</v>
      </c>
      <c r="K188" s="48">
        <v>287617</v>
      </c>
      <c r="L188" s="48">
        <v>109673</v>
      </c>
      <c r="M188" s="49">
        <v>1637526</v>
      </c>
      <c r="N188" s="56">
        <v>1219566</v>
      </c>
      <c r="O188" s="48">
        <v>758791</v>
      </c>
      <c r="P188" s="50">
        <v>102</v>
      </c>
      <c r="Q188" s="56">
        <v>109468</v>
      </c>
      <c r="R188" s="48">
        <v>84155</v>
      </c>
      <c r="S188" s="49">
        <v>26</v>
      </c>
      <c r="T188" s="93"/>
      <c r="U188" s="93"/>
      <c r="V188" s="56">
        <v>4500</v>
      </c>
      <c r="W188" s="48">
        <v>-2315</v>
      </c>
      <c r="X188" s="71">
        <v>2</v>
      </c>
    </row>
    <row r="189" spans="1:24">
      <c r="A189" s="45" t="s">
        <v>31</v>
      </c>
      <c r="B189" s="46">
        <v>1996</v>
      </c>
      <c r="C189" s="47">
        <v>2840131</v>
      </c>
      <c r="D189" s="48">
        <v>2056582</v>
      </c>
      <c r="E189" s="48">
        <v>580484</v>
      </c>
      <c r="F189" s="48">
        <v>39338</v>
      </c>
      <c r="G189" s="48">
        <v>39338</v>
      </c>
      <c r="H189" s="49">
        <v>1373</v>
      </c>
      <c r="I189" s="47">
        <v>892885</v>
      </c>
      <c r="J189" s="48">
        <v>567525</v>
      </c>
      <c r="K189" s="48">
        <v>236071</v>
      </c>
      <c r="L189" s="48">
        <v>89067</v>
      </c>
      <c r="M189" s="49">
        <v>1375574</v>
      </c>
      <c r="N189" s="56">
        <v>1134677</v>
      </c>
      <c r="O189" s="48">
        <v>640436</v>
      </c>
      <c r="P189" s="50">
        <v>82</v>
      </c>
      <c r="Q189" s="56">
        <v>74355</v>
      </c>
      <c r="R189" s="48">
        <v>55389</v>
      </c>
      <c r="S189" s="49">
        <v>28</v>
      </c>
      <c r="T189" s="93"/>
      <c r="U189" s="93"/>
      <c r="V189" s="56">
        <v>5089</v>
      </c>
      <c r="W189" s="48">
        <v>2363</v>
      </c>
      <c r="X189" s="71">
        <v>1</v>
      </c>
    </row>
    <row r="190" spans="1:24">
      <c r="A190" s="45" t="s">
        <v>32</v>
      </c>
      <c r="B190" s="46">
        <v>1996</v>
      </c>
      <c r="C190" s="47">
        <v>2886188</v>
      </c>
      <c r="D190" s="48">
        <v>2153504</v>
      </c>
      <c r="E190" s="48">
        <v>540548</v>
      </c>
      <c r="F190" s="48">
        <v>36831</v>
      </c>
      <c r="G190" s="48">
        <v>36831</v>
      </c>
      <c r="H190" s="49">
        <v>1389</v>
      </c>
      <c r="I190" s="47">
        <v>884839</v>
      </c>
      <c r="J190" s="48">
        <v>564633</v>
      </c>
      <c r="K190" s="48">
        <v>231722</v>
      </c>
      <c r="L190" s="48">
        <v>88707</v>
      </c>
      <c r="M190" s="49">
        <v>1397492</v>
      </c>
      <c r="N190" s="56">
        <v>1757336</v>
      </c>
      <c r="O190" s="48">
        <v>1128502</v>
      </c>
      <c r="P190" s="50">
        <v>152</v>
      </c>
      <c r="Q190" s="56">
        <v>168283</v>
      </c>
      <c r="R190" s="48">
        <v>118200</v>
      </c>
      <c r="S190" s="49">
        <v>41</v>
      </c>
      <c r="T190" s="93"/>
      <c r="U190" s="93"/>
      <c r="V190" s="56">
        <v>21645</v>
      </c>
      <c r="W190" s="48">
        <v>13136</v>
      </c>
      <c r="X190" s="71">
        <v>1</v>
      </c>
    </row>
    <row r="191" spans="1:24">
      <c r="A191" s="45" t="s">
        <v>33</v>
      </c>
      <c r="B191" s="46">
        <v>1996</v>
      </c>
      <c r="C191" s="47">
        <v>2628240</v>
      </c>
      <c r="D191" s="48">
        <v>1944118</v>
      </c>
      <c r="E191" s="48">
        <v>499205</v>
      </c>
      <c r="F191" s="48">
        <v>34363</v>
      </c>
      <c r="G191" s="48">
        <v>26814</v>
      </c>
      <c r="H191" s="49">
        <v>1265</v>
      </c>
      <c r="I191" s="47">
        <v>843959</v>
      </c>
      <c r="J191" s="48">
        <v>539028</v>
      </c>
      <c r="K191" s="48">
        <v>220535</v>
      </c>
      <c r="L191" s="48">
        <v>84397</v>
      </c>
      <c r="M191" s="49">
        <v>1278629</v>
      </c>
      <c r="N191" s="56">
        <v>1301613</v>
      </c>
      <c r="O191" s="48">
        <v>769220</v>
      </c>
      <c r="P191" s="50">
        <v>149</v>
      </c>
      <c r="Q191" s="56">
        <v>102411</v>
      </c>
      <c r="R191" s="48">
        <v>83867</v>
      </c>
      <c r="S191" s="49">
        <v>28</v>
      </c>
      <c r="T191" s="93"/>
      <c r="U191" s="93"/>
      <c r="V191" s="56">
        <v>7260</v>
      </c>
      <c r="W191" s="48">
        <v>2399</v>
      </c>
      <c r="X191" s="71">
        <v>1</v>
      </c>
    </row>
    <row r="192" spans="1:24">
      <c r="A192" s="45" t="s">
        <v>34</v>
      </c>
      <c r="B192" s="46">
        <v>1996</v>
      </c>
      <c r="C192" s="47">
        <v>2420899</v>
      </c>
      <c r="D192" s="48">
        <v>1836142</v>
      </c>
      <c r="E192" s="48">
        <v>410490</v>
      </c>
      <c r="F192" s="48">
        <v>29649</v>
      </c>
      <c r="G192" s="48">
        <v>31126</v>
      </c>
      <c r="H192" s="49">
        <v>1365</v>
      </c>
      <c r="I192" s="47">
        <v>853904</v>
      </c>
      <c r="J192" s="48">
        <v>543344</v>
      </c>
      <c r="K192" s="48">
        <v>225169</v>
      </c>
      <c r="L192" s="48">
        <v>85391</v>
      </c>
      <c r="M192" s="49">
        <v>1267941</v>
      </c>
      <c r="N192" s="56">
        <v>1220401</v>
      </c>
      <c r="O192" s="48">
        <v>770256</v>
      </c>
      <c r="P192" s="50">
        <v>155</v>
      </c>
      <c r="Q192" s="56">
        <v>58428</v>
      </c>
      <c r="R192" s="48">
        <v>45424</v>
      </c>
      <c r="S192" s="49">
        <v>26</v>
      </c>
      <c r="T192" s="93"/>
      <c r="U192" s="93"/>
      <c r="V192" s="56">
        <v>25072</v>
      </c>
      <c r="W192" s="48">
        <v>11185</v>
      </c>
      <c r="X192" s="71">
        <v>2</v>
      </c>
    </row>
    <row r="193" spans="1:24">
      <c r="A193" s="45" t="s">
        <v>35</v>
      </c>
      <c r="B193" s="46">
        <v>1997</v>
      </c>
      <c r="C193" s="47">
        <v>2590333</v>
      </c>
      <c r="D193" s="48">
        <v>1908072</v>
      </c>
      <c r="E193" s="48">
        <v>484935</v>
      </c>
      <c r="F193" s="48">
        <v>34365</v>
      </c>
      <c r="G193" s="48">
        <v>34365</v>
      </c>
      <c r="H193" s="49">
        <v>1358</v>
      </c>
      <c r="I193" s="47">
        <v>922589</v>
      </c>
      <c r="J193" s="48">
        <v>588896</v>
      </c>
      <c r="K193" s="48">
        <v>241433</v>
      </c>
      <c r="L193" s="48">
        <v>92259</v>
      </c>
      <c r="M193" s="49">
        <v>1418165</v>
      </c>
      <c r="N193" s="47">
        <v>1338515</v>
      </c>
      <c r="O193" s="48">
        <v>833367</v>
      </c>
      <c r="P193" s="50">
        <v>139</v>
      </c>
      <c r="Q193" s="47">
        <v>60902</v>
      </c>
      <c r="R193" s="48">
        <v>37117</v>
      </c>
      <c r="S193" s="49">
        <v>27</v>
      </c>
      <c r="T193" s="93"/>
      <c r="U193" s="93"/>
      <c r="V193" s="47">
        <v>63505</v>
      </c>
      <c r="W193" s="48">
        <v>44367</v>
      </c>
      <c r="X193" s="71">
        <v>6</v>
      </c>
    </row>
    <row r="194" spans="1:24">
      <c r="A194" s="45" t="s">
        <v>36</v>
      </c>
      <c r="B194" s="46">
        <v>1997</v>
      </c>
      <c r="C194" s="47">
        <v>2483240</v>
      </c>
      <c r="D194" s="48">
        <v>1837236</v>
      </c>
      <c r="E194" s="48">
        <v>472481</v>
      </c>
      <c r="F194" s="48">
        <v>32485</v>
      </c>
      <c r="G194" s="48">
        <v>27435</v>
      </c>
      <c r="H194" s="49">
        <v>1200</v>
      </c>
      <c r="I194" s="47">
        <v>830756</v>
      </c>
      <c r="J194" s="48">
        <v>529105</v>
      </c>
      <c r="K194" s="48">
        <v>218575</v>
      </c>
      <c r="L194" s="48">
        <v>83076</v>
      </c>
      <c r="M194" s="49">
        <v>1241777</v>
      </c>
      <c r="N194" s="47">
        <v>850368</v>
      </c>
      <c r="O194" s="48">
        <v>551938</v>
      </c>
      <c r="P194" s="50">
        <v>80</v>
      </c>
      <c r="Q194" s="47">
        <v>6942</v>
      </c>
      <c r="R194" s="48">
        <v>5359</v>
      </c>
      <c r="S194" s="49">
        <v>5</v>
      </c>
      <c r="T194" s="93"/>
      <c r="U194" s="93"/>
      <c r="V194" s="47">
        <v>26441</v>
      </c>
      <c r="W194" s="48">
        <v>1987</v>
      </c>
      <c r="X194" s="71">
        <v>5</v>
      </c>
    </row>
    <row r="195" spans="1:24">
      <c r="A195" s="45" t="s">
        <v>37</v>
      </c>
      <c r="B195" s="46">
        <v>1997</v>
      </c>
      <c r="C195" s="47">
        <v>2664696</v>
      </c>
      <c r="D195" s="48">
        <v>1940772</v>
      </c>
      <c r="E195" s="48">
        <v>545079</v>
      </c>
      <c r="F195" s="48">
        <v>36420</v>
      </c>
      <c r="G195" s="48">
        <v>36464</v>
      </c>
      <c r="H195" s="49">
        <v>1290</v>
      </c>
      <c r="I195" s="47">
        <v>795251</v>
      </c>
      <c r="J195" s="48">
        <v>507260</v>
      </c>
      <c r="K195" s="48">
        <v>208465</v>
      </c>
      <c r="L195" s="48">
        <v>79525</v>
      </c>
      <c r="M195" s="49">
        <v>1176134</v>
      </c>
      <c r="N195" s="47">
        <v>648510</v>
      </c>
      <c r="O195" s="48">
        <v>390560</v>
      </c>
      <c r="P195" s="50">
        <v>66</v>
      </c>
      <c r="Q195" s="47">
        <v>13115</v>
      </c>
      <c r="R195" s="48">
        <v>10820</v>
      </c>
      <c r="S195" s="49">
        <v>11</v>
      </c>
      <c r="T195" s="93"/>
      <c r="U195" s="93"/>
      <c r="V195" s="47">
        <v>35013</v>
      </c>
      <c r="W195" s="48">
        <v>12713</v>
      </c>
      <c r="X195" s="71">
        <v>4</v>
      </c>
    </row>
    <row r="196" spans="1:24">
      <c r="A196" s="45" t="s">
        <v>38</v>
      </c>
      <c r="B196" s="46">
        <v>1997</v>
      </c>
      <c r="C196" s="47">
        <v>2725296</v>
      </c>
      <c r="D196" s="48">
        <v>1959145</v>
      </c>
      <c r="E196" s="48">
        <v>577930</v>
      </c>
      <c r="F196" s="48">
        <v>38572</v>
      </c>
      <c r="G196" s="48">
        <v>38572</v>
      </c>
      <c r="H196" s="49">
        <v>1310</v>
      </c>
      <c r="I196" s="47">
        <v>940762</v>
      </c>
      <c r="J196" s="48">
        <v>599946</v>
      </c>
      <c r="K196" s="48">
        <v>246739</v>
      </c>
      <c r="L196" s="48">
        <v>94076</v>
      </c>
      <c r="M196" s="49">
        <v>1549227</v>
      </c>
      <c r="N196" s="47">
        <v>960007</v>
      </c>
      <c r="O196" s="48">
        <v>620244</v>
      </c>
      <c r="P196" s="50">
        <v>109</v>
      </c>
      <c r="Q196" s="47">
        <v>12584</v>
      </c>
      <c r="R196" s="48">
        <v>9181</v>
      </c>
      <c r="S196" s="49">
        <v>7</v>
      </c>
      <c r="T196" s="93"/>
      <c r="U196" s="93"/>
      <c r="V196" s="47">
        <v>87780</v>
      </c>
      <c r="W196" s="48">
        <v>82684</v>
      </c>
      <c r="X196" s="71">
        <v>4</v>
      </c>
    </row>
    <row r="197" spans="1:24">
      <c r="A197" s="45" t="s">
        <v>39</v>
      </c>
      <c r="B197" s="46">
        <v>1997</v>
      </c>
      <c r="C197" s="47">
        <v>2767627</v>
      </c>
      <c r="D197" s="48">
        <v>2027328</v>
      </c>
      <c r="E197" s="48">
        <v>552448</v>
      </c>
      <c r="F197" s="48">
        <v>37141</v>
      </c>
      <c r="G197" s="48">
        <v>30918</v>
      </c>
      <c r="H197" s="49">
        <v>1274</v>
      </c>
      <c r="I197" s="47">
        <v>917620</v>
      </c>
      <c r="J197" s="48">
        <v>588937</v>
      </c>
      <c r="K197" s="48">
        <v>236921</v>
      </c>
      <c r="L197" s="48">
        <v>91762</v>
      </c>
      <c r="M197" s="49">
        <v>1374108</v>
      </c>
      <c r="N197" s="47">
        <v>1161311</v>
      </c>
      <c r="O197" s="48">
        <v>827083</v>
      </c>
      <c r="P197" s="50">
        <v>99</v>
      </c>
      <c r="Q197" s="47">
        <v>13097</v>
      </c>
      <c r="R197" s="48">
        <v>11019</v>
      </c>
      <c r="S197" s="49">
        <v>7</v>
      </c>
      <c r="T197" s="93"/>
      <c r="U197" s="93"/>
      <c r="V197" s="47">
        <v>74390</v>
      </c>
      <c r="W197" s="48">
        <v>25599</v>
      </c>
      <c r="X197" s="71">
        <v>5</v>
      </c>
    </row>
    <row r="198" spans="1:24">
      <c r="A198" s="45" t="s">
        <v>40</v>
      </c>
      <c r="B198" s="46">
        <v>1997</v>
      </c>
      <c r="C198" s="47">
        <v>2634669</v>
      </c>
      <c r="D198" s="48">
        <v>1948778</v>
      </c>
      <c r="E198" s="48">
        <v>498678</v>
      </c>
      <c r="F198" s="48">
        <v>34391</v>
      </c>
      <c r="G198" s="48">
        <v>35475</v>
      </c>
      <c r="H198" s="49">
        <v>1251</v>
      </c>
      <c r="I198" s="47">
        <v>827791</v>
      </c>
      <c r="J198" s="48">
        <v>530698</v>
      </c>
      <c r="K198" s="48">
        <v>214314</v>
      </c>
      <c r="L198" s="48">
        <v>82779</v>
      </c>
      <c r="M198" s="49">
        <v>1292255</v>
      </c>
      <c r="N198" s="47">
        <v>1087790</v>
      </c>
      <c r="O198" s="48">
        <v>680925</v>
      </c>
      <c r="P198" s="50">
        <v>120</v>
      </c>
      <c r="Q198" s="47">
        <v>34540</v>
      </c>
      <c r="R198" s="48">
        <v>27290</v>
      </c>
      <c r="S198" s="49">
        <v>14</v>
      </c>
      <c r="T198" s="93"/>
      <c r="U198" s="93"/>
      <c r="V198" s="47">
        <v>35177</v>
      </c>
      <c r="W198" s="48">
        <v>13297</v>
      </c>
      <c r="X198" s="71">
        <v>9</v>
      </c>
    </row>
    <row r="199" spans="1:24">
      <c r="A199" s="45" t="s">
        <v>41</v>
      </c>
      <c r="B199" s="46"/>
      <c r="C199" s="48">
        <f t="shared" ref="C199:X199" si="9">SUM(C187:C198)</f>
        <v>32601305</v>
      </c>
      <c r="D199" s="48">
        <f t="shared" si="9"/>
        <v>23927082</v>
      </c>
      <c r="E199" s="48">
        <f t="shared" si="9"/>
        <v>6405709</v>
      </c>
      <c r="F199" s="48">
        <f t="shared" si="9"/>
        <v>436119</v>
      </c>
      <c r="G199" s="48">
        <f t="shared" si="9"/>
        <v>414018</v>
      </c>
      <c r="H199" s="49">
        <f t="shared" si="9"/>
        <v>15980</v>
      </c>
      <c r="I199" s="48">
        <f t="shared" si="9"/>
        <v>10777485</v>
      </c>
      <c r="J199" s="48">
        <f t="shared" si="9"/>
        <v>6883863</v>
      </c>
      <c r="K199" s="48">
        <f t="shared" si="9"/>
        <v>2815867</v>
      </c>
      <c r="L199" s="48">
        <f t="shared" si="9"/>
        <v>1077754</v>
      </c>
      <c r="M199" s="49">
        <f t="shared" si="9"/>
        <v>16516608</v>
      </c>
      <c r="N199" s="48">
        <f t="shared" si="9"/>
        <v>14116733</v>
      </c>
      <c r="O199" s="48">
        <f t="shared" si="9"/>
        <v>8906045</v>
      </c>
      <c r="P199" s="49">
        <f t="shared" si="9"/>
        <v>1387</v>
      </c>
      <c r="Q199" s="48">
        <f t="shared" si="9"/>
        <v>720416</v>
      </c>
      <c r="R199" s="48">
        <f t="shared" si="9"/>
        <v>531614</v>
      </c>
      <c r="S199" s="49">
        <f t="shared" si="9"/>
        <v>238</v>
      </c>
      <c r="T199" s="94"/>
      <c r="U199" s="94"/>
      <c r="V199" s="48">
        <f t="shared" si="9"/>
        <v>397946</v>
      </c>
      <c r="W199" s="48">
        <f t="shared" si="9"/>
        <v>201000</v>
      </c>
      <c r="X199" s="71">
        <f t="shared" si="9"/>
        <v>45</v>
      </c>
    </row>
    <row r="205" spans="1:24" ht="17.5">
      <c r="A205" s="30" t="s">
        <v>52</v>
      </c>
      <c r="B205" s="31"/>
      <c r="C205" s="32" t="s">
        <v>1</v>
      </c>
      <c r="D205" s="32"/>
      <c r="E205" s="32"/>
      <c r="F205" s="32"/>
      <c r="G205" s="32"/>
      <c r="H205" s="33"/>
      <c r="I205" s="34" t="s">
        <v>14</v>
      </c>
      <c r="J205" s="35"/>
      <c r="K205" s="36"/>
      <c r="L205" s="35"/>
      <c r="M205" s="37"/>
      <c r="N205" s="30" t="s">
        <v>15</v>
      </c>
      <c r="O205" s="32"/>
      <c r="P205" s="33"/>
      <c r="Q205" s="30" t="s">
        <v>16</v>
      </c>
      <c r="R205" s="32"/>
      <c r="S205" s="33"/>
      <c r="T205" s="89"/>
      <c r="U205" s="89"/>
      <c r="V205" s="34" t="s">
        <v>17</v>
      </c>
      <c r="W205" s="35"/>
      <c r="X205" s="68"/>
    </row>
    <row r="206" spans="1:24" ht="52.5">
      <c r="A206" s="39" t="s">
        <v>18</v>
      </c>
      <c r="B206" s="40" t="s">
        <v>19</v>
      </c>
      <c r="C206" s="41" t="s">
        <v>4</v>
      </c>
      <c r="D206" s="42" t="s">
        <v>20</v>
      </c>
      <c r="E206" s="42" t="s">
        <v>21</v>
      </c>
      <c r="F206" s="42" t="s">
        <v>22</v>
      </c>
      <c r="G206" s="42" t="s">
        <v>23</v>
      </c>
      <c r="H206" s="43" t="s">
        <v>24</v>
      </c>
      <c r="I206" s="41" t="s">
        <v>25</v>
      </c>
      <c r="J206" s="42" t="s">
        <v>26</v>
      </c>
      <c r="K206" s="42" t="s">
        <v>21</v>
      </c>
      <c r="L206" s="42" t="s">
        <v>27</v>
      </c>
      <c r="M206" s="43" t="s">
        <v>28</v>
      </c>
      <c r="N206" s="44" t="s">
        <v>4</v>
      </c>
      <c r="O206" s="42" t="s">
        <v>21</v>
      </c>
      <c r="P206" s="43" t="s">
        <v>24</v>
      </c>
      <c r="Q206" s="44" t="s">
        <v>4</v>
      </c>
      <c r="R206" s="42" t="s">
        <v>21</v>
      </c>
      <c r="S206" s="43" t="s">
        <v>24</v>
      </c>
      <c r="T206" s="90"/>
      <c r="U206" s="90"/>
      <c r="V206" s="44" t="s">
        <v>4</v>
      </c>
      <c r="W206" s="42" t="s">
        <v>21</v>
      </c>
      <c r="X206" s="69" t="s">
        <v>24</v>
      </c>
    </row>
    <row r="207" spans="1:24">
      <c r="A207" s="45" t="s">
        <v>29</v>
      </c>
      <c r="B207" s="46">
        <v>1997</v>
      </c>
      <c r="C207" s="47">
        <v>2770767.7</v>
      </c>
      <c r="D207" s="48">
        <v>2024116</v>
      </c>
      <c r="E207" s="48">
        <v>548801</v>
      </c>
      <c r="F207" s="48">
        <v>37409</v>
      </c>
      <c r="G207" s="48">
        <v>37409</v>
      </c>
      <c r="H207" s="49">
        <v>1340</v>
      </c>
      <c r="I207" s="47">
        <v>912548</v>
      </c>
      <c r="J207" s="48">
        <v>582736</v>
      </c>
      <c r="K207" s="48">
        <v>238557</v>
      </c>
      <c r="L207" s="48">
        <v>91255</v>
      </c>
      <c r="M207" s="49">
        <v>1314178</v>
      </c>
      <c r="N207" s="56">
        <v>1772990</v>
      </c>
      <c r="O207" s="48">
        <v>1157254</v>
      </c>
      <c r="P207" s="49">
        <v>98</v>
      </c>
      <c r="Q207" s="56">
        <v>67745</v>
      </c>
      <c r="R207" s="48">
        <v>47733</v>
      </c>
      <c r="S207" s="49">
        <v>20</v>
      </c>
      <c r="T207" s="93"/>
      <c r="U207" s="93"/>
      <c r="V207" s="56">
        <v>11276</v>
      </c>
      <c r="W207" s="48">
        <v>3773</v>
      </c>
      <c r="X207" s="71">
        <v>2</v>
      </c>
    </row>
    <row r="208" spans="1:24">
      <c r="A208" s="45" t="s">
        <v>30</v>
      </c>
      <c r="B208" s="46">
        <v>1997</v>
      </c>
      <c r="C208" s="47">
        <v>2659824</v>
      </c>
      <c r="D208" s="48">
        <v>1925063</v>
      </c>
      <c r="E208" s="48">
        <v>542028</v>
      </c>
      <c r="F208" s="48">
        <v>36882</v>
      </c>
      <c r="G208" s="48">
        <v>36881</v>
      </c>
      <c r="H208" s="49">
        <v>1245</v>
      </c>
      <c r="I208" s="47">
        <v>742066</v>
      </c>
      <c r="J208" s="48">
        <v>474643</v>
      </c>
      <c r="K208" s="48">
        <v>193216</v>
      </c>
      <c r="L208" s="48">
        <v>74207</v>
      </c>
      <c r="M208" s="49">
        <v>1193920</v>
      </c>
      <c r="N208" s="56">
        <v>1213703</v>
      </c>
      <c r="O208" s="48">
        <v>752363</v>
      </c>
      <c r="P208" s="49">
        <v>74</v>
      </c>
      <c r="Q208" s="56">
        <v>105854</v>
      </c>
      <c r="R208" s="48">
        <v>83306</v>
      </c>
      <c r="S208" s="49">
        <v>25</v>
      </c>
      <c r="T208" s="93"/>
      <c r="U208" s="93"/>
      <c r="V208" s="56">
        <v>53086</v>
      </c>
      <c r="W208" s="48">
        <v>37521</v>
      </c>
      <c r="X208" s="71">
        <v>2</v>
      </c>
    </row>
    <row r="209" spans="1:24">
      <c r="A209" s="45" t="s">
        <v>31</v>
      </c>
      <c r="B209" s="46">
        <v>1997</v>
      </c>
      <c r="C209" s="47">
        <v>2826072</v>
      </c>
      <c r="D209" s="48">
        <v>2060497</v>
      </c>
      <c r="E209" s="48">
        <v>556085</v>
      </c>
      <c r="F209" s="48">
        <v>38353</v>
      </c>
      <c r="G209" s="48">
        <v>29710</v>
      </c>
      <c r="H209" s="49">
        <v>1299</v>
      </c>
      <c r="I209" s="47">
        <v>760030</v>
      </c>
      <c r="J209" s="48">
        <v>485444</v>
      </c>
      <c r="K209" s="48">
        <v>198582</v>
      </c>
      <c r="L209" s="48">
        <v>76004</v>
      </c>
      <c r="M209" s="49">
        <v>1209585</v>
      </c>
      <c r="N209" s="56">
        <v>951298</v>
      </c>
      <c r="O209" s="48">
        <v>640569</v>
      </c>
      <c r="P209" s="49">
        <v>69</v>
      </c>
      <c r="Q209" s="56">
        <v>113420</v>
      </c>
      <c r="R209" s="48">
        <v>84873</v>
      </c>
      <c r="S209" s="49">
        <v>25</v>
      </c>
      <c r="T209" s="93"/>
      <c r="U209" s="93"/>
      <c r="V209" s="56">
        <v>0</v>
      </c>
      <c r="W209" s="48">
        <v>0</v>
      </c>
      <c r="X209" s="71">
        <v>0</v>
      </c>
    </row>
    <row r="210" spans="1:24">
      <c r="A210" s="45" t="s">
        <v>32</v>
      </c>
      <c r="B210" s="46">
        <v>1997</v>
      </c>
      <c r="C210" s="47">
        <v>2856667</v>
      </c>
      <c r="D210" s="48">
        <v>2105862</v>
      </c>
      <c r="E210" s="48">
        <v>543156</v>
      </c>
      <c r="F210" s="48">
        <v>37680</v>
      </c>
      <c r="G210" s="48">
        <v>40832</v>
      </c>
      <c r="H210" s="49">
        <v>1305</v>
      </c>
      <c r="I210" s="47">
        <v>965085</v>
      </c>
      <c r="J210" s="48">
        <v>615600</v>
      </c>
      <c r="K210" s="48">
        <v>252976</v>
      </c>
      <c r="L210" s="48">
        <v>96509</v>
      </c>
      <c r="M210" s="49">
        <v>1355271</v>
      </c>
      <c r="N210" s="56">
        <v>1374174</v>
      </c>
      <c r="O210" s="48">
        <v>812793</v>
      </c>
      <c r="P210" s="49">
        <v>93</v>
      </c>
      <c r="Q210" s="56">
        <v>126564</v>
      </c>
      <c r="R210" s="48">
        <v>100774</v>
      </c>
      <c r="S210" s="49">
        <v>33</v>
      </c>
      <c r="T210" s="93"/>
      <c r="U210" s="93"/>
      <c r="V210" s="56">
        <v>19620</v>
      </c>
      <c r="W210" s="48">
        <v>12977</v>
      </c>
      <c r="X210" s="71">
        <v>2</v>
      </c>
    </row>
    <row r="211" spans="1:24">
      <c r="A211" s="45" t="s">
        <v>33</v>
      </c>
      <c r="B211" s="46">
        <v>1997</v>
      </c>
      <c r="C211" s="47">
        <v>2334049</v>
      </c>
      <c r="D211" s="48">
        <v>1719202</v>
      </c>
      <c r="E211" s="48">
        <v>421312</v>
      </c>
      <c r="F211" s="48">
        <v>30914</v>
      </c>
      <c r="G211" s="48">
        <v>30914</v>
      </c>
      <c r="H211" s="49">
        <v>1126</v>
      </c>
      <c r="I211" s="47">
        <v>782289</v>
      </c>
      <c r="J211" s="48">
        <v>499194</v>
      </c>
      <c r="K211" s="48">
        <v>204865</v>
      </c>
      <c r="L211" s="48">
        <v>78229</v>
      </c>
      <c r="M211" s="49">
        <v>1181509</v>
      </c>
      <c r="N211" s="56">
        <v>1301629</v>
      </c>
      <c r="O211" s="48">
        <v>783283</v>
      </c>
      <c r="P211" s="49">
        <v>108</v>
      </c>
      <c r="Q211" s="56">
        <v>83668</v>
      </c>
      <c r="R211" s="48">
        <v>55639</v>
      </c>
      <c r="S211" s="49">
        <v>29</v>
      </c>
      <c r="T211" s="93"/>
      <c r="U211" s="93"/>
      <c r="V211" s="56">
        <v>96657</v>
      </c>
      <c r="W211" s="48">
        <v>76155</v>
      </c>
      <c r="X211" s="71">
        <v>4</v>
      </c>
    </row>
    <row r="212" spans="1:24">
      <c r="A212" s="45" t="s">
        <v>34</v>
      </c>
      <c r="B212" s="46">
        <v>1997</v>
      </c>
      <c r="C212" s="47">
        <v>2507840</v>
      </c>
      <c r="D212" s="48">
        <v>1874939</v>
      </c>
      <c r="E212" s="48">
        <v>440212</v>
      </c>
      <c r="F212" s="48">
        <v>31891</v>
      </c>
      <c r="G212" s="48">
        <v>24187</v>
      </c>
      <c r="H212" s="49">
        <v>1328</v>
      </c>
      <c r="I212" s="47">
        <v>789932</v>
      </c>
      <c r="J212" s="48">
        <v>504627</v>
      </c>
      <c r="K212" s="48">
        <v>206312</v>
      </c>
      <c r="L212" s="48">
        <v>78994</v>
      </c>
      <c r="M212" s="49">
        <v>1105871</v>
      </c>
      <c r="N212" s="56">
        <v>1246249</v>
      </c>
      <c r="O212" s="48">
        <v>783691</v>
      </c>
      <c r="P212" s="49">
        <v>151</v>
      </c>
      <c r="Q212" s="56">
        <v>69467</v>
      </c>
      <c r="R212" s="48">
        <v>52146</v>
      </c>
      <c r="S212" s="49">
        <v>35</v>
      </c>
      <c r="T212" s="93"/>
      <c r="U212" s="93"/>
      <c r="V212" s="56">
        <v>22098</v>
      </c>
      <c r="W212" s="48">
        <v>7983</v>
      </c>
      <c r="X212" s="71">
        <v>3</v>
      </c>
    </row>
    <row r="213" spans="1:24">
      <c r="A213" s="45" t="s">
        <v>35</v>
      </c>
      <c r="B213" s="46">
        <v>1998</v>
      </c>
      <c r="C213" s="47">
        <v>2340537</v>
      </c>
      <c r="D213" s="48">
        <v>1711030</v>
      </c>
      <c r="E213" s="48">
        <v>449953</v>
      </c>
      <c r="F213" s="48">
        <v>31670</v>
      </c>
      <c r="G213" s="48">
        <v>33758</v>
      </c>
      <c r="H213" s="49">
        <v>1242</v>
      </c>
      <c r="I213" s="47">
        <v>856862</v>
      </c>
      <c r="J213" s="48">
        <v>546167</v>
      </c>
      <c r="K213" s="48">
        <v>225008</v>
      </c>
      <c r="L213" s="48">
        <v>85686</v>
      </c>
      <c r="M213" s="49">
        <v>1198982</v>
      </c>
      <c r="N213" s="47">
        <v>1025871</v>
      </c>
      <c r="O213" s="48">
        <v>616345</v>
      </c>
      <c r="P213" s="49">
        <v>120</v>
      </c>
      <c r="Q213" s="47">
        <v>37030</v>
      </c>
      <c r="R213" s="48">
        <v>27374</v>
      </c>
      <c r="S213" s="49">
        <v>15</v>
      </c>
      <c r="T213" s="93"/>
      <c r="U213" s="93"/>
      <c r="V213" s="47">
        <v>9562</v>
      </c>
      <c r="W213" s="48">
        <v>2055</v>
      </c>
      <c r="X213" s="71">
        <v>2</v>
      </c>
    </row>
    <row r="214" spans="1:24">
      <c r="A214" s="45" t="s">
        <v>36</v>
      </c>
      <c r="B214" s="46">
        <v>1998</v>
      </c>
      <c r="C214" s="47">
        <v>2383517</v>
      </c>
      <c r="D214" s="48">
        <v>1750895</v>
      </c>
      <c r="E214" s="48">
        <v>451584</v>
      </c>
      <c r="F214" s="48">
        <v>31841</v>
      </c>
      <c r="G214" s="48">
        <v>26596</v>
      </c>
      <c r="H214" s="49">
        <v>1109</v>
      </c>
      <c r="I214" s="47">
        <v>843902</v>
      </c>
      <c r="J214" s="48">
        <v>538720</v>
      </c>
      <c r="K214" s="48">
        <v>220792</v>
      </c>
      <c r="L214" s="48">
        <v>84390</v>
      </c>
      <c r="M214" s="49">
        <v>1313294</v>
      </c>
      <c r="N214" s="47">
        <v>738899</v>
      </c>
      <c r="O214" s="48">
        <v>502415</v>
      </c>
      <c r="P214" s="49">
        <v>66</v>
      </c>
      <c r="Q214" s="47">
        <v>69921</v>
      </c>
      <c r="R214" s="48">
        <v>44960</v>
      </c>
      <c r="S214" s="49">
        <v>22</v>
      </c>
      <c r="T214" s="93"/>
      <c r="U214" s="93"/>
      <c r="V214" s="47">
        <v>4770</v>
      </c>
      <c r="W214" s="48">
        <v>-4109</v>
      </c>
      <c r="X214" s="71">
        <v>2</v>
      </c>
    </row>
    <row r="215" spans="1:24">
      <c r="A215" s="45" t="s">
        <v>37</v>
      </c>
      <c r="B215" s="46">
        <v>1998</v>
      </c>
      <c r="C215" s="47">
        <v>2825307</v>
      </c>
      <c r="D215" s="48">
        <v>2048127</v>
      </c>
      <c r="E215" s="48">
        <v>572166</v>
      </c>
      <c r="F215" s="48">
        <v>39162</v>
      </c>
      <c r="G215" s="48">
        <v>39408</v>
      </c>
      <c r="H215" s="49">
        <v>1260</v>
      </c>
      <c r="I215" s="47">
        <v>784587</v>
      </c>
      <c r="J215" s="48">
        <v>501878</v>
      </c>
      <c r="K215" s="48">
        <v>204250</v>
      </c>
      <c r="L215" s="48">
        <v>78459</v>
      </c>
      <c r="M215" s="49">
        <v>1200560</v>
      </c>
      <c r="N215" s="47">
        <v>734320</v>
      </c>
      <c r="O215" s="48">
        <v>451428</v>
      </c>
      <c r="P215" s="49">
        <v>59</v>
      </c>
      <c r="Q215" s="47">
        <v>14601</v>
      </c>
      <c r="R215" s="48">
        <v>11414</v>
      </c>
      <c r="S215" s="49">
        <v>7</v>
      </c>
      <c r="T215" s="93"/>
      <c r="U215" s="93"/>
      <c r="V215" s="47">
        <v>83868</v>
      </c>
      <c r="W215" s="48">
        <v>34673</v>
      </c>
      <c r="X215" s="71">
        <v>5</v>
      </c>
    </row>
    <row r="216" spans="1:24">
      <c r="A216" s="45" t="s">
        <v>38</v>
      </c>
      <c r="B216" s="46">
        <v>1998</v>
      </c>
      <c r="C216" s="47">
        <v>2587095</v>
      </c>
      <c r="D216" s="48">
        <v>1863893</v>
      </c>
      <c r="E216" s="48">
        <v>543069</v>
      </c>
      <c r="F216" s="48">
        <v>36305</v>
      </c>
      <c r="G216" s="48">
        <v>36305</v>
      </c>
      <c r="H216" s="49">
        <v>1206</v>
      </c>
      <c r="I216" s="47">
        <v>875521</v>
      </c>
      <c r="J216" s="48">
        <v>562315</v>
      </c>
      <c r="K216" s="48">
        <v>225654</v>
      </c>
      <c r="L216" s="48">
        <v>87552</v>
      </c>
      <c r="M216" s="49">
        <v>1402970</v>
      </c>
      <c r="N216" s="47">
        <v>967262</v>
      </c>
      <c r="O216" s="48">
        <v>665362</v>
      </c>
      <c r="P216" s="49">
        <v>92</v>
      </c>
      <c r="Q216" s="47">
        <v>9501</v>
      </c>
      <c r="R216" s="48">
        <v>7164</v>
      </c>
      <c r="S216" s="49">
        <v>11</v>
      </c>
      <c r="T216" s="93"/>
      <c r="U216" s="93"/>
      <c r="V216" s="47">
        <v>16648</v>
      </c>
      <c r="W216" s="48">
        <v>3676</v>
      </c>
      <c r="X216" s="71">
        <v>3</v>
      </c>
    </row>
    <row r="217" spans="1:24">
      <c r="A217" s="45" t="s">
        <v>39</v>
      </c>
      <c r="B217" s="46">
        <v>1998</v>
      </c>
      <c r="C217" s="47">
        <v>2709647</v>
      </c>
      <c r="D217" s="48">
        <v>1986382</v>
      </c>
      <c r="E217" s="48">
        <v>514373</v>
      </c>
      <c r="F217" s="48">
        <v>36349</v>
      </c>
      <c r="G217" s="48">
        <v>31243</v>
      </c>
      <c r="H217" s="49">
        <v>1200</v>
      </c>
      <c r="I217" s="47">
        <v>844305</v>
      </c>
      <c r="J217" s="48">
        <v>542363</v>
      </c>
      <c r="K217" s="48">
        <v>217512</v>
      </c>
      <c r="L217" s="48">
        <v>84430</v>
      </c>
      <c r="M217" s="49">
        <v>1249914</v>
      </c>
      <c r="N217" s="47">
        <v>1054427</v>
      </c>
      <c r="O217" s="48">
        <v>678552</v>
      </c>
      <c r="P217" s="49">
        <v>90</v>
      </c>
      <c r="Q217" s="47">
        <v>4520</v>
      </c>
      <c r="R217" s="48">
        <v>3836</v>
      </c>
      <c r="S217" s="49">
        <v>4</v>
      </c>
      <c r="T217" s="93"/>
      <c r="U217" s="93"/>
      <c r="V217" s="47">
        <v>34687</v>
      </c>
      <c r="W217" s="48">
        <v>11099</v>
      </c>
      <c r="X217" s="71">
        <v>7</v>
      </c>
    </row>
    <row r="218" spans="1:24">
      <c r="A218" s="45" t="s">
        <v>40</v>
      </c>
      <c r="B218" s="46">
        <v>1998</v>
      </c>
      <c r="C218" s="47">
        <v>2795262</v>
      </c>
      <c r="D218" s="48">
        <v>2031549</v>
      </c>
      <c r="E218" s="48">
        <v>550536</v>
      </c>
      <c r="F218" s="48">
        <v>38260</v>
      </c>
      <c r="G218" s="48">
        <v>38260</v>
      </c>
      <c r="H218" s="49">
        <v>1241</v>
      </c>
      <c r="I218" s="47">
        <v>1020045</v>
      </c>
      <c r="J218" s="48">
        <v>657885</v>
      </c>
      <c r="K218" s="48">
        <v>260156</v>
      </c>
      <c r="L218" s="48">
        <v>102005</v>
      </c>
      <c r="M218" s="49">
        <v>1535862</v>
      </c>
      <c r="N218" s="47">
        <v>1737713</v>
      </c>
      <c r="O218" s="48">
        <v>1065057</v>
      </c>
      <c r="P218" s="49">
        <v>141</v>
      </c>
      <c r="Q218" s="47">
        <v>20675</v>
      </c>
      <c r="R218" s="48">
        <v>14892</v>
      </c>
      <c r="S218" s="49">
        <v>11</v>
      </c>
      <c r="T218" s="93"/>
      <c r="U218" s="93"/>
      <c r="V218" s="47">
        <v>114634</v>
      </c>
      <c r="W218" s="48">
        <v>72890</v>
      </c>
      <c r="X218" s="71">
        <v>8</v>
      </c>
    </row>
    <row r="219" spans="1:24">
      <c r="A219" s="45" t="s">
        <v>41</v>
      </c>
      <c r="B219" s="46"/>
      <c r="C219" s="48">
        <f t="shared" ref="C219:X219" si="10">SUM(C207:C218)</f>
        <v>31596584.699999999</v>
      </c>
      <c r="D219" s="48">
        <f t="shared" si="10"/>
        <v>23101555</v>
      </c>
      <c r="E219" s="48">
        <f t="shared" si="10"/>
        <v>6133275</v>
      </c>
      <c r="F219" s="48">
        <f t="shared" si="10"/>
        <v>426716</v>
      </c>
      <c r="G219" s="48">
        <f t="shared" si="10"/>
        <v>405503</v>
      </c>
      <c r="H219" s="49">
        <f t="shared" si="10"/>
        <v>14901</v>
      </c>
      <c r="I219" s="48">
        <f t="shared" si="10"/>
        <v>10177172</v>
      </c>
      <c r="J219" s="48">
        <f t="shared" si="10"/>
        <v>6511572</v>
      </c>
      <c r="K219" s="48">
        <f t="shared" si="10"/>
        <v>2647880</v>
      </c>
      <c r="L219" s="48">
        <f t="shared" si="10"/>
        <v>1017720</v>
      </c>
      <c r="M219" s="49">
        <f t="shared" si="10"/>
        <v>15261916</v>
      </c>
      <c r="N219" s="48">
        <f t="shared" si="10"/>
        <v>14118535</v>
      </c>
      <c r="O219" s="48">
        <f t="shared" si="10"/>
        <v>8909112</v>
      </c>
      <c r="P219" s="50">
        <f t="shared" si="10"/>
        <v>1161</v>
      </c>
      <c r="Q219" s="48">
        <f t="shared" si="10"/>
        <v>722966</v>
      </c>
      <c r="R219" s="48">
        <f t="shared" si="10"/>
        <v>534111</v>
      </c>
      <c r="S219" s="49">
        <f t="shared" si="10"/>
        <v>237</v>
      </c>
      <c r="T219" s="94"/>
      <c r="U219" s="94"/>
      <c r="V219" s="48">
        <f t="shared" si="10"/>
        <v>466906</v>
      </c>
      <c r="W219" s="48">
        <f t="shared" si="10"/>
        <v>258693</v>
      </c>
      <c r="X219" s="71">
        <f t="shared" si="10"/>
        <v>40</v>
      </c>
    </row>
    <row r="225" spans="1:24" ht="17.5">
      <c r="A225" s="30" t="s">
        <v>53</v>
      </c>
      <c r="B225" s="31"/>
      <c r="C225" s="32" t="s">
        <v>1</v>
      </c>
      <c r="D225" s="32"/>
      <c r="E225" s="32"/>
      <c r="F225" s="32"/>
      <c r="G225" s="32"/>
      <c r="H225" s="33"/>
      <c r="I225" s="34" t="s">
        <v>14</v>
      </c>
      <c r="J225" s="35"/>
      <c r="K225" s="36"/>
      <c r="L225" s="35"/>
      <c r="M225" s="37"/>
      <c r="N225" s="30" t="s">
        <v>15</v>
      </c>
      <c r="O225" s="32"/>
      <c r="P225" s="33"/>
      <c r="Q225" s="30" t="s">
        <v>16</v>
      </c>
      <c r="R225" s="32"/>
      <c r="S225" s="33"/>
      <c r="T225" s="89"/>
      <c r="U225" s="89"/>
      <c r="V225" s="34" t="s">
        <v>17</v>
      </c>
      <c r="W225" s="35"/>
      <c r="X225" s="68"/>
    </row>
    <row r="226" spans="1:24" ht="52.5">
      <c r="A226" s="39" t="s">
        <v>18</v>
      </c>
      <c r="B226" s="40" t="s">
        <v>19</v>
      </c>
      <c r="C226" s="41" t="s">
        <v>4</v>
      </c>
      <c r="D226" s="42" t="s">
        <v>20</v>
      </c>
      <c r="E226" s="42" t="s">
        <v>21</v>
      </c>
      <c r="F226" s="42" t="s">
        <v>22</v>
      </c>
      <c r="G226" s="42" t="s">
        <v>23</v>
      </c>
      <c r="H226" s="43" t="s">
        <v>24</v>
      </c>
      <c r="I226" s="41" t="s">
        <v>25</v>
      </c>
      <c r="J226" s="42" t="s">
        <v>26</v>
      </c>
      <c r="K226" s="42" t="s">
        <v>21</v>
      </c>
      <c r="L226" s="42" t="s">
        <v>27</v>
      </c>
      <c r="M226" s="43" t="s">
        <v>28</v>
      </c>
      <c r="N226" s="44" t="s">
        <v>4</v>
      </c>
      <c r="O226" s="42" t="s">
        <v>21</v>
      </c>
      <c r="P226" s="43" t="s">
        <v>24</v>
      </c>
      <c r="Q226" s="44" t="s">
        <v>4</v>
      </c>
      <c r="R226" s="42" t="s">
        <v>21</v>
      </c>
      <c r="S226" s="43" t="s">
        <v>24</v>
      </c>
      <c r="T226" s="90"/>
      <c r="U226" s="90"/>
      <c r="V226" s="44" t="s">
        <v>4</v>
      </c>
      <c r="W226" s="42" t="s">
        <v>21</v>
      </c>
      <c r="X226" s="69" t="s">
        <v>24</v>
      </c>
    </row>
    <row r="227" spans="1:24">
      <c r="A227" s="45" t="s">
        <v>29</v>
      </c>
      <c r="B227" s="46">
        <v>1998</v>
      </c>
      <c r="C227" s="47">
        <v>2805521</v>
      </c>
      <c r="D227" s="48">
        <v>2012033</v>
      </c>
      <c r="E227" s="48">
        <v>597757</v>
      </c>
      <c r="F227" s="48">
        <v>39726</v>
      </c>
      <c r="G227" s="48">
        <v>39726</v>
      </c>
      <c r="H227" s="49">
        <v>1262</v>
      </c>
      <c r="I227" s="47">
        <v>868761</v>
      </c>
      <c r="J227" s="48">
        <v>559174</v>
      </c>
      <c r="K227" s="48">
        <v>222711</v>
      </c>
      <c r="L227" s="48">
        <v>86876</v>
      </c>
      <c r="M227" s="49">
        <v>1379439</v>
      </c>
      <c r="N227" s="56">
        <v>2094067</v>
      </c>
      <c r="O227" s="48">
        <v>1222303</v>
      </c>
      <c r="P227" s="49">
        <v>144</v>
      </c>
      <c r="Q227" s="56">
        <v>54984</v>
      </c>
      <c r="R227" s="48">
        <v>40698</v>
      </c>
      <c r="S227" s="49">
        <v>22</v>
      </c>
      <c r="T227" s="93"/>
      <c r="U227" s="93"/>
      <c r="V227" s="56">
        <v>0</v>
      </c>
      <c r="W227" s="48">
        <v>0</v>
      </c>
      <c r="X227" s="71">
        <v>0</v>
      </c>
    </row>
    <row r="228" spans="1:24">
      <c r="A228" s="45" t="s">
        <v>30</v>
      </c>
      <c r="B228" s="46">
        <v>1998</v>
      </c>
      <c r="C228" s="47">
        <v>2753730</v>
      </c>
      <c r="D228" s="48">
        <v>1962732</v>
      </c>
      <c r="E228" s="48">
        <v>581889</v>
      </c>
      <c r="F228" s="48">
        <v>39602</v>
      </c>
      <c r="G228" s="48">
        <v>34070</v>
      </c>
      <c r="H228" s="49">
        <v>1202</v>
      </c>
      <c r="I228" s="47">
        <v>626985</v>
      </c>
      <c r="J228" s="48">
        <v>403930</v>
      </c>
      <c r="K228" s="48">
        <v>160356</v>
      </c>
      <c r="L228" s="48">
        <v>62699</v>
      </c>
      <c r="M228" s="49">
        <v>1007295</v>
      </c>
      <c r="N228" s="56">
        <v>1061383</v>
      </c>
      <c r="O228" s="48">
        <v>728362</v>
      </c>
      <c r="P228" s="49">
        <v>85</v>
      </c>
      <c r="Q228" s="56">
        <v>114327</v>
      </c>
      <c r="R228" s="48">
        <v>90676</v>
      </c>
      <c r="S228" s="49">
        <v>32</v>
      </c>
      <c r="T228" s="93"/>
      <c r="U228" s="93"/>
      <c r="V228" s="56">
        <v>9306</v>
      </c>
      <c r="W228" s="48">
        <v>-995</v>
      </c>
      <c r="X228" s="71">
        <v>3</v>
      </c>
    </row>
    <row r="229" spans="1:24">
      <c r="A229" s="45" t="s">
        <v>31</v>
      </c>
      <c r="B229" s="46">
        <v>1998</v>
      </c>
      <c r="C229" s="47">
        <v>2771803</v>
      </c>
      <c r="D229" s="48">
        <v>1989721</v>
      </c>
      <c r="E229" s="48">
        <v>555169</v>
      </c>
      <c r="F229" s="48">
        <v>39170</v>
      </c>
      <c r="G229" s="48">
        <v>39170</v>
      </c>
      <c r="H229" s="49">
        <v>1256</v>
      </c>
      <c r="I229" s="47">
        <v>825480</v>
      </c>
      <c r="J229" s="48">
        <v>529959</v>
      </c>
      <c r="K229" s="48">
        <v>212973</v>
      </c>
      <c r="L229" s="48">
        <v>82548</v>
      </c>
      <c r="M229" s="49">
        <v>1268865</v>
      </c>
      <c r="N229" s="56">
        <v>1206049</v>
      </c>
      <c r="O229" s="48">
        <v>790005</v>
      </c>
      <c r="P229" s="49">
        <v>99</v>
      </c>
      <c r="Q229" s="56">
        <v>121905</v>
      </c>
      <c r="R229" s="48">
        <v>86932</v>
      </c>
      <c r="S229" s="49">
        <v>30</v>
      </c>
      <c r="T229" s="93"/>
      <c r="U229" s="93"/>
      <c r="V229" s="56">
        <v>56024</v>
      </c>
      <c r="W229" s="48">
        <v>41712</v>
      </c>
      <c r="X229" s="71">
        <v>3</v>
      </c>
    </row>
    <row r="230" spans="1:24">
      <c r="A230" s="45" t="s">
        <v>32</v>
      </c>
      <c r="B230" s="46">
        <v>1998</v>
      </c>
      <c r="C230" s="47">
        <v>2708324</v>
      </c>
      <c r="D230" s="48">
        <v>1956780</v>
      </c>
      <c r="E230" s="48">
        <v>564574</v>
      </c>
      <c r="F230" s="48">
        <v>37624</v>
      </c>
      <c r="G230" s="48">
        <v>37624</v>
      </c>
      <c r="H230" s="49">
        <v>1200</v>
      </c>
      <c r="I230" s="47">
        <v>799311</v>
      </c>
      <c r="J230" s="48">
        <v>513187</v>
      </c>
      <c r="K230" s="48">
        <v>206193</v>
      </c>
      <c r="L230" s="48">
        <v>79931</v>
      </c>
      <c r="M230" s="49">
        <v>1253934</v>
      </c>
      <c r="N230" s="56">
        <v>1158304</v>
      </c>
      <c r="O230" s="48">
        <v>727462</v>
      </c>
      <c r="P230" s="49">
        <v>102</v>
      </c>
      <c r="Q230" s="56">
        <v>140214</v>
      </c>
      <c r="R230" s="48">
        <v>101412</v>
      </c>
      <c r="S230" s="49">
        <v>32</v>
      </c>
      <c r="T230" s="93"/>
      <c r="U230" s="93"/>
      <c r="V230" s="56">
        <v>1057</v>
      </c>
      <c r="W230" s="48">
        <v>-960</v>
      </c>
      <c r="X230" s="71">
        <v>2</v>
      </c>
    </row>
    <row r="231" spans="1:24">
      <c r="A231" s="45" t="s">
        <v>33</v>
      </c>
      <c r="B231" s="46">
        <v>1998</v>
      </c>
      <c r="C231" s="47">
        <v>2668783</v>
      </c>
      <c r="D231" s="48">
        <v>1936020</v>
      </c>
      <c r="E231" s="48">
        <v>524491</v>
      </c>
      <c r="F231" s="48">
        <v>36679</v>
      </c>
      <c r="G231" s="48">
        <v>36679</v>
      </c>
      <c r="H231" s="49">
        <v>1180</v>
      </c>
      <c r="I231" s="47">
        <v>734310</v>
      </c>
      <c r="J231" s="48">
        <v>470517</v>
      </c>
      <c r="K231" s="48">
        <v>190362</v>
      </c>
      <c r="L231" s="48">
        <v>73431</v>
      </c>
      <c r="M231" s="49">
        <v>1120497</v>
      </c>
      <c r="N231" s="56">
        <v>1913450</v>
      </c>
      <c r="O231" s="48">
        <v>1232509</v>
      </c>
      <c r="P231" s="49">
        <v>127</v>
      </c>
      <c r="Q231" s="56">
        <v>123938</v>
      </c>
      <c r="R231" s="48">
        <v>89011</v>
      </c>
      <c r="S231" s="49">
        <v>23</v>
      </c>
      <c r="T231" s="93"/>
      <c r="U231" s="93"/>
      <c r="V231" s="56">
        <v>6840</v>
      </c>
      <c r="W231" s="48">
        <v>3338</v>
      </c>
      <c r="X231" s="71">
        <v>2</v>
      </c>
    </row>
    <row r="232" spans="1:24">
      <c r="A232" s="45" t="s">
        <v>34</v>
      </c>
      <c r="B232" s="46">
        <v>1998</v>
      </c>
      <c r="C232" s="47">
        <v>2753127</v>
      </c>
      <c r="D232" s="48">
        <v>1998898</v>
      </c>
      <c r="E232" s="48">
        <v>567917</v>
      </c>
      <c r="F232" s="48">
        <v>39123</v>
      </c>
      <c r="G232" s="48">
        <v>39123</v>
      </c>
      <c r="H232" s="49">
        <v>1290</v>
      </c>
      <c r="I232" s="47">
        <v>717177</v>
      </c>
      <c r="J232" s="48">
        <v>460204</v>
      </c>
      <c r="K232" s="48">
        <v>185255</v>
      </c>
      <c r="L232" s="48">
        <v>71718</v>
      </c>
      <c r="M232" s="49">
        <v>1172649</v>
      </c>
      <c r="N232" s="56">
        <v>1633288</v>
      </c>
      <c r="O232" s="48">
        <v>1037656</v>
      </c>
      <c r="P232" s="49">
        <v>163</v>
      </c>
      <c r="Q232" s="56">
        <v>71265</v>
      </c>
      <c r="R232" s="48">
        <v>45376</v>
      </c>
      <c r="S232" s="49">
        <v>32</v>
      </c>
      <c r="T232" s="93"/>
      <c r="U232" s="93"/>
      <c r="V232" s="56">
        <v>16606</v>
      </c>
      <c r="W232" s="48">
        <v>8102</v>
      </c>
      <c r="X232" s="71">
        <v>4</v>
      </c>
    </row>
    <row r="233" spans="1:24">
      <c r="A233" s="45" t="s">
        <v>35</v>
      </c>
      <c r="B233" s="46">
        <v>1999</v>
      </c>
      <c r="C233" s="47">
        <v>1914112</v>
      </c>
      <c r="D233" s="48">
        <v>1366658</v>
      </c>
      <c r="E233" s="48">
        <v>377331</v>
      </c>
      <c r="F233" s="48">
        <v>26280</v>
      </c>
      <c r="G233" s="48">
        <v>19802</v>
      </c>
      <c r="H233" s="49">
        <v>1067</v>
      </c>
      <c r="I233" s="47">
        <v>536673</v>
      </c>
      <c r="J233" s="48">
        <v>345026</v>
      </c>
      <c r="K233" s="48">
        <v>137980</v>
      </c>
      <c r="L233" s="48">
        <v>53667</v>
      </c>
      <c r="M233" s="49">
        <v>869553</v>
      </c>
      <c r="N233" s="47">
        <v>1212008</v>
      </c>
      <c r="O233" s="48">
        <v>753803</v>
      </c>
      <c r="P233" s="49">
        <v>93</v>
      </c>
      <c r="Q233" s="47">
        <v>27601</v>
      </c>
      <c r="R233" s="48">
        <v>20402</v>
      </c>
      <c r="S233" s="49">
        <v>10</v>
      </c>
      <c r="T233" s="93"/>
      <c r="U233" s="93"/>
      <c r="V233" s="47">
        <v>19022</v>
      </c>
      <c r="W233" s="48">
        <v>4707</v>
      </c>
      <c r="X233" s="71">
        <v>2</v>
      </c>
    </row>
    <row r="234" spans="1:24">
      <c r="A234" s="45" t="s">
        <v>36</v>
      </c>
      <c r="B234" s="46">
        <v>1999</v>
      </c>
      <c r="C234" s="47">
        <v>2435527</v>
      </c>
      <c r="D234" s="48">
        <v>1762750</v>
      </c>
      <c r="E234" s="48">
        <v>500003</v>
      </c>
      <c r="F234" s="48">
        <v>33742</v>
      </c>
      <c r="G234" s="48">
        <v>28648</v>
      </c>
      <c r="H234" s="49">
        <v>1069</v>
      </c>
      <c r="I234" s="47">
        <v>680856</v>
      </c>
      <c r="J234" s="48">
        <v>436607</v>
      </c>
      <c r="K234" s="48">
        <v>176163</v>
      </c>
      <c r="L234" s="48">
        <v>68085</v>
      </c>
      <c r="M234" s="49">
        <v>1032153</v>
      </c>
      <c r="N234" s="47">
        <v>511997</v>
      </c>
      <c r="O234" s="48">
        <v>317419</v>
      </c>
      <c r="P234" s="49">
        <v>54</v>
      </c>
      <c r="Q234" s="47">
        <v>8629</v>
      </c>
      <c r="R234" s="48">
        <v>7895</v>
      </c>
      <c r="S234" s="49">
        <v>8</v>
      </c>
      <c r="T234" s="93"/>
      <c r="U234" s="93"/>
      <c r="V234" s="47">
        <v>12852</v>
      </c>
      <c r="W234" s="48">
        <v>6956</v>
      </c>
      <c r="X234" s="71">
        <v>1</v>
      </c>
    </row>
    <row r="235" spans="1:24">
      <c r="A235" s="45" t="s">
        <v>37</v>
      </c>
      <c r="B235" s="46">
        <v>1999</v>
      </c>
      <c r="C235" s="47">
        <v>2877041</v>
      </c>
      <c r="D235" s="48">
        <v>2048555</v>
      </c>
      <c r="E235" s="48">
        <v>628516</v>
      </c>
      <c r="F235" s="48">
        <v>41530</v>
      </c>
      <c r="G235" s="48">
        <v>41530</v>
      </c>
      <c r="H235" s="49">
        <v>1307</v>
      </c>
      <c r="I235" s="47">
        <v>636192</v>
      </c>
      <c r="J235" s="48">
        <v>407554</v>
      </c>
      <c r="K235" s="48">
        <v>165019</v>
      </c>
      <c r="L235" s="48">
        <v>63620</v>
      </c>
      <c r="M235" s="49">
        <v>992328</v>
      </c>
      <c r="N235" s="47">
        <v>693763</v>
      </c>
      <c r="O235" s="48">
        <v>443472</v>
      </c>
      <c r="P235" s="49">
        <v>50</v>
      </c>
      <c r="Q235" s="47">
        <v>10400</v>
      </c>
      <c r="R235" s="48">
        <v>8255</v>
      </c>
      <c r="S235" s="49">
        <v>7</v>
      </c>
      <c r="T235" s="93"/>
      <c r="U235" s="93"/>
      <c r="V235" s="47">
        <v>53577</v>
      </c>
      <c r="W235" s="48">
        <v>9945</v>
      </c>
      <c r="X235" s="71">
        <v>5</v>
      </c>
    </row>
    <row r="236" spans="1:24">
      <c r="A236" s="45" t="s">
        <v>38</v>
      </c>
      <c r="B236" s="46">
        <v>1999</v>
      </c>
      <c r="C236" s="47">
        <v>2528981</v>
      </c>
      <c r="D236" s="48">
        <v>1796509</v>
      </c>
      <c r="E236" s="48">
        <v>543961</v>
      </c>
      <c r="F236" s="48">
        <v>36724</v>
      </c>
      <c r="G236" s="48">
        <v>36724</v>
      </c>
      <c r="H236" s="49">
        <v>1120</v>
      </c>
      <c r="I236" s="47">
        <v>765120</v>
      </c>
      <c r="J236" s="48">
        <v>489718</v>
      </c>
      <c r="K236" s="48">
        <v>198890</v>
      </c>
      <c r="L236" s="48">
        <v>76512</v>
      </c>
      <c r="M236" s="49">
        <v>1173114</v>
      </c>
      <c r="N236" s="47">
        <v>1306624</v>
      </c>
      <c r="O236" s="48">
        <v>852414</v>
      </c>
      <c r="P236" s="49">
        <v>84</v>
      </c>
      <c r="Q236" s="47">
        <v>10934</v>
      </c>
      <c r="R236" s="48">
        <v>8333</v>
      </c>
      <c r="S236" s="49">
        <v>13</v>
      </c>
      <c r="T236" s="93"/>
      <c r="U236" s="93"/>
      <c r="V236" s="47">
        <v>62763</v>
      </c>
      <c r="W236" s="48">
        <v>37141</v>
      </c>
      <c r="X236" s="71">
        <v>6</v>
      </c>
    </row>
    <row r="237" spans="1:24">
      <c r="A237" s="45" t="s">
        <v>39</v>
      </c>
      <c r="B237" s="46">
        <v>1999</v>
      </c>
      <c r="C237" s="47">
        <v>2590082</v>
      </c>
      <c r="D237" s="48">
        <v>1859891</v>
      </c>
      <c r="E237" s="48">
        <v>534934</v>
      </c>
      <c r="F237" s="48">
        <v>36571</v>
      </c>
      <c r="G237" s="48">
        <v>31510</v>
      </c>
      <c r="H237" s="49">
        <v>1135</v>
      </c>
      <c r="I237" s="47">
        <v>466020</v>
      </c>
      <c r="J237" s="48">
        <v>298420</v>
      </c>
      <c r="K237" s="48">
        <v>120998</v>
      </c>
      <c r="L237" s="48">
        <v>46601</v>
      </c>
      <c r="M237" s="49">
        <v>779838</v>
      </c>
      <c r="N237" s="47">
        <v>1078130</v>
      </c>
      <c r="O237" s="48">
        <v>652586</v>
      </c>
      <c r="P237" s="49">
        <v>93</v>
      </c>
      <c r="Q237" s="47">
        <v>23285</v>
      </c>
      <c r="R237" s="48">
        <v>21427</v>
      </c>
      <c r="S237" s="49">
        <v>12</v>
      </c>
      <c r="T237" s="93"/>
      <c r="U237" s="93"/>
      <c r="V237" s="47">
        <v>33868</v>
      </c>
      <c r="W237" s="48">
        <v>13722</v>
      </c>
      <c r="X237" s="71">
        <v>5</v>
      </c>
    </row>
    <row r="238" spans="1:24">
      <c r="A238" s="45" t="s">
        <v>40</v>
      </c>
      <c r="B238" s="46">
        <v>1999</v>
      </c>
      <c r="C238" s="47">
        <v>2723950</v>
      </c>
      <c r="D238" s="48">
        <v>1967610</v>
      </c>
      <c r="E238" s="48">
        <v>551293</v>
      </c>
      <c r="F238" s="48">
        <v>37882</v>
      </c>
      <c r="G238" s="48">
        <v>37882</v>
      </c>
      <c r="H238" s="49">
        <v>1203</v>
      </c>
      <c r="I238" s="47">
        <v>702042</v>
      </c>
      <c r="J238" s="48">
        <v>448987</v>
      </c>
      <c r="K238" s="48">
        <v>182851</v>
      </c>
      <c r="L238" s="48">
        <v>70204</v>
      </c>
      <c r="M238" s="49">
        <v>1037613</v>
      </c>
      <c r="N238" s="47">
        <v>1028192</v>
      </c>
      <c r="O238" s="48">
        <v>659675</v>
      </c>
      <c r="P238" s="49">
        <v>97</v>
      </c>
      <c r="Q238" s="47">
        <v>21588</v>
      </c>
      <c r="R238" s="48">
        <v>19299</v>
      </c>
      <c r="S238" s="49">
        <v>13</v>
      </c>
      <c r="T238" s="93"/>
      <c r="U238" s="93"/>
      <c r="V238" s="47">
        <v>83509</v>
      </c>
      <c r="W238" s="48">
        <v>48082</v>
      </c>
      <c r="X238" s="71">
        <v>6</v>
      </c>
    </row>
    <row r="239" spans="1:24">
      <c r="A239" s="45" t="s">
        <v>41</v>
      </c>
      <c r="B239" s="46"/>
      <c r="C239" s="48">
        <f t="shared" ref="C239:X239" si="11">SUM(C227:C238)</f>
        <v>31530981</v>
      </c>
      <c r="D239" s="48">
        <f t="shared" si="11"/>
        <v>22658157</v>
      </c>
      <c r="E239" s="48">
        <f t="shared" si="11"/>
        <v>6527835</v>
      </c>
      <c r="F239" s="48">
        <f t="shared" si="11"/>
        <v>444653</v>
      </c>
      <c r="G239" s="48">
        <f t="shared" si="11"/>
        <v>422488</v>
      </c>
      <c r="H239" s="49">
        <f t="shared" si="11"/>
        <v>14291</v>
      </c>
      <c r="I239" s="48">
        <f t="shared" si="11"/>
        <v>8358927</v>
      </c>
      <c r="J239" s="48">
        <f t="shared" si="11"/>
        <v>5363283</v>
      </c>
      <c r="K239" s="48">
        <f t="shared" si="11"/>
        <v>2159751</v>
      </c>
      <c r="L239" s="48">
        <f t="shared" si="11"/>
        <v>835892</v>
      </c>
      <c r="M239" s="49">
        <f t="shared" si="11"/>
        <v>13087278</v>
      </c>
      <c r="N239" s="48">
        <f t="shared" si="11"/>
        <v>14897255</v>
      </c>
      <c r="O239" s="48">
        <f t="shared" si="11"/>
        <v>9417666</v>
      </c>
      <c r="P239" s="49">
        <f t="shared" si="11"/>
        <v>1191</v>
      </c>
      <c r="Q239" s="48">
        <f t="shared" si="11"/>
        <v>729070</v>
      </c>
      <c r="R239" s="48">
        <f t="shared" si="11"/>
        <v>539716</v>
      </c>
      <c r="S239" s="49">
        <f t="shared" si="11"/>
        <v>234</v>
      </c>
      <c r="T239" s="94"/>
      <c r="U239" s="94"/>
      <c r="V239" s="48">
        <f t="shared" si="11"/>
        <v>355424</v>
      </c>
      <c r="W239" s="48">
        <f t="shared" si="11"/>
        <v>171750</v>
      </c>
      <c r="X239" s="71">
        <f t="shared" si="11"/>
        <v>39</v>
      </c>
    </row>
    <row r="245" spans="1:24" ht="17.5">
      <c r="A245" s="30" t="s">
        <v>54</v>
      </c>
      <c r="B245" s="31"/>
      <c r="C245" s="32" t="s">
        <v>1</v>
      </c>
      <c r="D245" s="32"/>
      <c r="E245" s="32"/>
      <c r="F245" s="32"/>
      <c r="G245" s="32"/>
      <c r="H245" s="33"/>
      <c r="I245" s="34" t="s">
        <v>14</v>
      </c>
      <c r="J245" s="35"/>
      <c r="K245" s="36"/>
      <c r="L245" s="35"/>
      <c r="M245" s="37"/>
      <c r="N245" s="30" t="s">
        <v>15</v>
      </c>
      <c r="O245" s="32"/>
      <c r="P245" s="33"/>
      <c r="Q245" s="30" t="s">
        <v>16</v>
      </c>
      <c r="R245" s="32"/>
      <c r="S245" s="33"/>
      <c r="T245" s="89"/>
      <c r="U245" s="89"/>
      <c r="V245" s="34" t="s">
        <v>17</v>
      </c>
      <c r="W245" s="35"/>
      <c r="X245" s="68"/>
    </row>
    <row r="246" spans="1:24" ht="52.5">
      <c r="A246" s="39" t="s">
        <v>18</v>
      </c>
      <c r="B246" s="40" t="s">
        <v>19</v>
      </c>
      <c r="C246" s="41" t="s">
        <v>4</v>
      </c>
      <c r="D246" s="42" t="s">
        <v>20</v>
      </c>
      <c r="E246" s="42" t="s">
        <v>21</v>
      </c>
      <c r="F246" s="42" t="s">
        <v>22</v>
      </c>
      <c r="G246" s="42" t="s">
        <v>23</v>
      </c>
      <c r="H246" s="43" t="s">
        <v>24</v>
      </c>
      <c r="I246" s="41" t="s">
        <v>25</v>
      </c>
      <c r="J246" s="42" t="s">
        <v>26</v>
      </c>
      <c r="K246" s="42" t="s">
        <v>21</v>
      </c>
      <c r="L246" s="42" t="s">
        <v>27</v>
      </c>
      <c r="M246" s="43" t="s">
        <v>28</v>
      </c>
      <c r="N246" s="44" t="s">
        <v>4</v>
      </c>
      <c r="O246" s="42" t="s">
        <v>21</v>
      </c>
      <c r="P246" s="43" t="s">
        <v>24</v>
      </c>
      <c r="Q246" s="44" t="s">
        <v>4</v>
      </c>
      <c r="R246" s="42" t="s">
        <v>21</v>
      </c>
      <c r="S246" s="43" t="s">
        <v>24</v>
      </c>
      <c r="T246" s="90"/>
      <c r="U246" s="90"/>
      <c r="V246" s="44" t="s">
        <v>4</v>
      </c>
      <c r="W246" s="42" t="s">
        <v>21</v>
      </c>
      <c r="X246" s="69" t="s">
        <v>24</v>
      </c>
    </row>
    <row r="247" spans="1:24">
      <c r="A247" s="45" t="s">
        <v>29</v>
      </c>
      <c r="B247" s="46">
        <v>1999</v>
      </c>
      <c r="C247" s="58">
        <v>2527608.35</v>
      </c>
      <c r="D247" s="59">
        <v>1803723.49</v>
      </c>
      <c r="E247" s="59">
        <v>550403.48</v>
      </c>
      <c r="F247" s="48">
        <v>36226.6</v>
      </c>
      <c r="G247" s="48">
        <v>36226.6</v>
      </c>
      <c r="H247" s="49">
        <v>1152</v>
      </c>
      <c r="I247" s="47">
        <v>852084</v>
      </c>
      <c r="J247" s="48">
        <v>543492</v>
      </c>
      <c r="K247" s="48">
        <v>223383.6</v>
      </c>
      <c r="L247" s="48">
        <v>85208.48</v>
      </c>
      <c r="M247" s="49">
        <v>1400916</v>
      </c>
      <c r="N247" s="47">
        <v>1165469.95</v>
      </c>
      <c r="O247" s="47">
        <v>782024.97</v>
      </c>
      <c r="P247" s="49">
        <v>94</v>
      </c>
      <c r="Q247" s="47">
        <v>67395.210000000006</v>
      </c>
      <c r="R247" s="47">
        <v>46569.48</v>
      </c>
      <c r="S247" s="49">
        <v>23</v>
      </c>
      <c r="T247" s="93"/>
      <c r="U247" s="93"/>
      <c r="V247" s="47">
        <v>54260</v>
      </c>
      <c r="W247" s="47">
        <v>34822.400000000001</v>
      </c>
      <c r="X247" s="71">
        <v>2</v>
      </c>
    </row>
    <row r="248" spans="1:24">
      <c r="A248" s="45" t="s">
        <v>30</v>
      </c>
      <c r="B248" s="46">
        <v>1999</v>
      </c>
      <c r="C248" s="58">
        <v>2733211.1</v>
      </c>
      <c r="D248" s="59">
        <v>1922180.16</v>
      </c>
      <c r="E248" s="59">
        <v>609445.59</v>
      </c>
      <c r="F248" s="48">
        <v>40626.68</v>
      </c>
      <c r="G248" s="48">
        <v>40626.68</v>
      </c>
      <c r="H248" s="49">
        <v>1150</v>
      </c>
      <c r="I248" s="47">
        <v>756186</v>
      </c>
      <c r="J248" s="48">
        <v>485889</v>
      </c>
      <c r="K248" s="48">
        <v>194678.39999999999</v>
      </c>
      <c r="L248" s="48">
        <v>75618.600000000006</v>
      </c>
      <c r="M248" s="49">
        <v>1134987</v>
      </c>
      <c r="N248" s="47">
        <v>1481276</v>
      </c>
      <c r="O248" s="47">
        <v>910641.77</v>
      </c>
      <c r="P248" s="49">
        <v>88</v>
      </c>
      <c r="Q248" s="47">
        <v>94648.67</v>
      </c>
      <c r="R248" s="47">
        <v>71062.460000000006</v>
      </c>
      <c r="S248" s="49">
        <v>19</v>
      </c>
      <c r="T248" s="93"/>
      <c r="U248" s="93"/>
      <c r="V248" s="47">
        <v>28156</v>
      </c>
      <c r="W248" s="47">
        <v>11148</v>
      </c>
      <c r="X248" s="71">
        <v>3</v>
      </c>
    </row>
    <row r="249" spans="1:24">
      <c r="A249" s="45" t="s">
        <v>31</v>
      </c>
      <c r="B249" s="46">
        <v>1999</v>
      </c>
      <c r="C249" s="58">
        <v>2522051.7000000002</v>
      </c>
      <c r="D249" s="59">
        <v>1777072.55</v>
      </c>
      <c r="E249" s="59">
        <v>548049.13</v>
      </c>
      <c r="F249" s="48">
        <v>37284.370000000003</v>
      </c>
      <c r="G249" s="48">
        <v>30697.119999999999</v>
      </c>
      <c r="H249" s="49">
        <v>1154</v>
      </c>
      <c r="I249" s="47">
        <v>578082</v>
      </c>
      <c r="J249" s="48">
        <v>372235</v>
      </c>
      <c r="K249" s="48">
        <v>148038.79999999999</v>
      </c>
      <c r="L249" s="48">
        <v>57808.1</v>
      </c>
      <c r="M249" s="49">
        <v>908301</v>
      </c>
      <c r="N249" s="47">
        <v>1293095.78</v>
      </c>
      <c r="O249" s="47">
        <v>798666.13</v>
      </c>
      <c r="P249" s="49">
        <v>85</v>
      </c>
      <c r="Q249" s="47">
        <v>94989.440000000002</v>
      </c>
      <c r="R249" s="47">
        <v>66349.149999999994</v>
      </c>
      <c r="S249" s="49">
        <v>30</v>
      </c>
      <c r="T249" s="93"/>
      <c r="U249" s="93"/>
      <c r="V249" s="47">
        <v>42060</v>
      </c>
      <c r="W249" s="47">
        <v>33930.019999999997</v>
      </c>
      <c r="X249" s="71">
        <v>2</v>
      </c>
    </row>
    <row r="250" spans="1:24">
      <c r="A250" s="45" t="s">
        <v>32</v>
      </c>
      <c r="B250" s="46">
        <v>1999</v>
      </c>
      <c r="C250" s="58">
        <v>2601110.75</v>
      </c>
      <c r="D250" s="59">
        <v>1872583.13</v>
      </c>
      <c r="E250" s="59">
        <v>543486.96</v>
      </c>
      <c r="F250" s="48">
        <v>36520.199999999997</v>
      </c>
      <c r="G250" s="48">
        <v>37557.699999999997</v>
      </c>
      <c r="H250" s="49">
        <v>1092</v>
      </c>
      <c r="I250" s="47">
        <v>617490</v>
      </c>
      <c r="J250" s="48">
        <v>396483</v>
      </c>
      <c r="K250" s="48">
        <v>159258</v>
      </c>
      <c r="L250" s="48">
        <v>61749</v>
      </c>
      <c r="M250" s="49">
        <v>982281</v>
      </c>
      <c r="N250" s="47">
        <v>1306577.96</v>
      </c>
      <c r="O250" s="47">
        <v>858449.03</v>
      </c>
      <c r="P250" s="49">
        <v>100</v>
      </c>
      <c r="Q250" s="47">
        <v>97896.58</v>
      </c>
      <c r="R250" s="47">
        <v>62053.54</v>
      </c>
      <c r="S250" s="49">
        <v>26</v>
      </c>
      <c r="T250" s="93"/>
      <c r="U250" s="93"/>
      <c r="V250" s="47">
        <v>26006</v>
      </c>
      <c r="W250" s="47">
        <v>-11794.28</v>
      </c>
      <c r="X250" s="71">
        <v>3</v>
      </c>
    </row>
    <row r="251" spans="1:24">
      <c r="A251" s="45" t="s">
        <v>33</v>
      </c>
      <c r="B251" s="46">
        <v>1999</v>
      </c>
      <c r="C251" s="58">
        <v>2629544.0499999998</v>
      </c>
      <c r="D251" s="59">
        <v>1895129.16</v>
      </c>
      <c r="E251" s="59">
        <v>535812.31000000006</v>
      </c>
      <c r="F251" s="48">
        <v>36782.18</v>
      </c>
      <c r="G251" s="48">
        <v>36782.18</v>
      </c>
      <c r="H251" s="49">
        <v>1145</v>
      </c>
      <c r="I251" s="47">
        <v>723972</v>
      </c>
      <c r="J251" s="48">
        <v>467326</v>
      </c>
      <c r="K251" s="48">
        <v>184248.8</v>
      </c>
      <c r="L251" s="48">
        <v>72397.2</v>
      </c>
      <c r="M251" s="49">
        <v>1088604</v>
      </c>
      <c r="N251" s="47">
        <v>1305976</v>
      </c>
      <c r="O251" s="47">
        <v>808660.41</v>
      </c>
      <c r="P251" s="49">
        <v>106</v>
      </c>
      <c r="Q251" s="47">
        <v>105378.35</v>
      </c>
      <c r="R251" s="47">
        <v>62836.91</v>
      </c>
      <c r="S251" s="49">
        <v>28</v>
      </c>
      <c r="T251" s="93"/>
      <c r="U251" s="93"/>
      <c r="V251" s="47">
        <v>0</v>
      </c>
      <c r="W251" s="47">
        <v>0</v>
      </c>
      <c r="X251" s="71">
        <v>0</v>
      </c>
    </row>
    <row r="252" spans="1:24">
      <c r="A252" s="45" t="s">
        <v>34</v>
      </c>
      <c r="B252" s="46">
        <v>1999</v>
      </c>
      <c r="C252" s="58">
        <v>2444374.1</v>
      </c>
      <c r="D252" s="59">
        <v>1799738.65</v>
      </c>
      <c r="E252" s="59">
        <v>451140.35</v>
      </c>
      <c r="F252" s="48">
        <v>32342.78</v>
      </c>
      <c r="G252" s="48">
        <v>32342.78</v>
      </c>
      <c r="H252" s="49">
        <v>1153</v>
      </c>
      <c r="I252" s="47">
        <v>546324</v>
      </c>
      <c r="J252" s="48">
        <v>351376</v>
      </c>
      <c r="K252" s="48">
        <v>140315.6</v>
      </c>
      <c r="L252" s="48">
        <v>54613</v>
      </c>
      <c r="M252" s="49">
        <v>772890</v>
      </c>
      <c r="N252" s="47">
        <v>1363666.02</v>
      </c>
      <c r="O252" s="47">
        <v>894037.4</v>
      </c>
      <c r="P252" s="49">
        <v>134</v>
      </c>
      <c r="Q252" s="47">
        <v>45119.6</v>
      </c>
      <c r="R252" s="47">
        <v>34859.24</v>
      </c>
      <c r="S252" s="49">
        <v>21</v>
      </c>
      <c r="T252" s="93"/>
      <c r="U252" s="93"/>
      <c r="V252" s="47">
        <v>7825</v>
      </c>
      <c r="W252" s="47">
        <v>-1514</v>
      </c>
      <c r="X252" s="71">
        <v>2</v>
      </c>
    </row>
    <row r="253" spans="1:24">
      <c r="A253" s="45" t="s">
        <v>35</v>
      </c>
      <c r="B253" s="46">
        <v>2000</v>
      </c>
      <c r="C253" s="47">
        <v>2150451.75</v>
      </c>
      <c r="D253" s="48">
        <v>1576432.96</v>
      </c>
      <c r="E253" s="48">
        <v>416270.01</v>
      </c>
      <c r="F253" s="48">
        <v>28762.55</v>
      </c>
      <c r="G253" s="48">
        <v>28762.55</v>
      </c>
      <c r="H253" s="49">
        <v>1100</v>
      </c>
      <c r="I253" s="47">
        <v>556908</v>
      </c>
      <c r="J253" s="48">
        <v>358310</v>
      </c>
      <c r="K253" s="48">
        <v>142907.20000000001</v>
      </c>
      <c r="L253" s="48">
        <v>55709.5</v>
      </c>
      <c r="M253" s="49">
        <v>829530</v>
      </c>
      <c r="N253" s="47">
        <v>1005081</v>
      </c>
      <c r="O253" s="48">
        <v>531884.39</v>
      </c>
      <c r="P253" s="49">
        <v>94</v>
      </c>
      <c r="Q253" s="47">
        <v>11937.68</v>
      </c>
      <c r="R253" s="48">
        <v>10516.97</v>
      </c>
      <c r="S253" s="49">
        <v>4</v>
      </c>
      <c r="T253" s="93"/>
      <c r="U253" s="93"/>
      <c r="V253" s="47">
        <v>0</v>
      </c>
      <c r="W253" s="48">
        <v>0</v>
      </c>
      <c r="X253" s="71">
        <v>0</v>
      </c>
    </row>
    <row r="254" spans="1:24">
      <c r="A254" s="45" t="s">
        <v>36</v>
      </c>
      <c r="B254" s="46">
        <v>2000</v>
      </c>
      <c r="C254" s="47">
        <v>2258726.88</v>
      </c>
      <c r="D254" s="48">
        <v>1635035.72</v>
      </c>
      <c r="E254" s="48">
        <v>446247.96</v>
      </c>
      <c r="F254" s="48">
        <v>31300.68</v>
      </c>
      <c r="G254" s="48">
        <v>24877.45</v>
      </c>
      <c r="H254" s="49">
        <v>1053</v>
      </c>
      <c r="I254" s="47">
        <v>662598</v>
      </c>
      <c r="J254" s="48">
        <v>426869</v>
      </c>
      <c r="K254" s="48">
        <v>169469.2</v>
      </c>
      <c r="L254" s="48">
        <v>66259.8</v>
      </c>
      <c r="M254" s="49">
        <v>956937</v>
      </c>
      <c r="N254" s="47">
        <v>700456</v>
      </c>
      <c r="O254" s="48">
        <v>464289.55</v>
      </c>
      <c r="P254" s="49">
        <v>59</v>
      </c>
      <c r="Q254" s="47">
        <v>20384.97</v>
      </c>
      <c r="R254" s="48">
        <v>15424.42</v>
      </c>
      <c r="S254" s="49">
        <v>11</v>
      </c>
      <c r="T254" s="93"/>
      <c r="U254" s="93"/>
      <c r="V254" s="47">
        <v>22965</v>
      </c>
      <c r="W254" s="48">
        <v>3995.71</v>
      </c>
      <c r="X254" s="71">
        <v>3</v>
      </c>
    </row>
    <row r="255" spans="1:24">
      <c r="A255" s="45" t="s">
        <v>37</v>
      </c>
      <c r="B255" s="46">
        <v>2000</v>
      </c>
      <c r="C255" s="47">
        <v>2967526.43</v>
      </c>
      <c r="D255" s="48">
        <v>2115383.0299999998</v>
      </c>
      <c r="E255" s="48">
        <v>623495.55000000005</v>
      </c>
      <c r="F255" s="48">
        <v>42662.22</v>
      </c>
      <c r="G255" s="48">
        <v>42665.22</v>
      </c>
      <c r="H255" s="49">
        <v>1317</v>
      </c>
      <c r="I255" s="47">
        <v>745896</v>
      </c>
      <c r="J255" s="48">
        <v>482106</v>
      </c>
      <c r="K255" s="48">
        <v>189200.4</v>
      </c>
      <c r="L255" s="48">
        <v>74589.2</v>
      </c>
      <c r="M255" s="49">
        <v>1167744</v>
      </c>
      <c r="N255" s="47">
        <v>1338888</v>
      </c>
      <c r="O255" s="48">
        <v>874896.56</v>
      </c>
      <c r="P255" s="49">
        <v>84</v>
      </c>
      <c r="Q255" s="47">
        <v>32788.31</v>
      </c>
      <c r="R255" s="48">
        <v>23086.04</v>
      </c>
      <c r="S255" s="49">
        <v>17</v>
      </c>
      <c r="T255" s="93"/>
      <c r="U255" s="93"/>
      <c r="V255" s="47">
        <v>63792</v>
      </c>
      <c r="W255" s="48">
        <v>41127.17</v>
      </c>
      <c r="X255" s="71">
        <v>4</v>
      </c>
    </row>
    <row r="256" spans="1:24">
      <c r="A256" s="45" t="s">
        <v>38</v>
      </c>
      <c r="B256" s="46">
        <v>2000</v>
      </c>
      <c r="C256" s="47">
        <v>2165419.1</v>
      </c>
      <c r="D256" s="48">
        <v>1544053.49</v>
      </c>
      <c r="E256" s="48">
        <v>474428.91</v>
      </c>
      <c r="F256" s="48">
        <v>31142.14</v>
      </c>
      <c r="G256" s="48">
        <v>25087.43</v>
      </c>
      <c r="H256" s="49">
        <v>952</v>
      </c>
      <c r="I256" s="47">
        <v>729348</v>
      </c>
      <c r="J256" s="48">
        <v>469912</v>
      </c>
      <c r="K256" s="48">
        <v>186501.2</v>
      </c>
      <c r="L256" s="48">
        <v>72908.100000000006</v>
      </c>
      <c r="M256" s="49">
        <v>1155216</v>
      </c>
      <c r="N256" s="47">
        <v>1047012</v>
      </c>
      <c r="O256" s="48">
        <v>628030.29</v>
      </c>
      <c r="P256" s="49">
        <v>73</v>
      </c>
      <c r="Q256" s="47">
        <v>30369.06</v>
      </c>
      <c r="R256" s="48">
        <v>20424.91</v>
      </c>
      <c r="S256" s="49">
        <v>13</v>
      </c>
      <c r="T256" s="93"/>
      <c r="U256" s="93"/>
      <c r="V256" s="47">
        <v>11115</v>
      </c>
      <c r="W256" s="48">
        <v>1587.29</v>
      </c>
      <c r="X256" s="71">
        <v>3</v>
      </c>
    </row>
    <row r="257" spans="1:55">
      <c r="A257" s="45" t="s">
        <v>39</v>
      </c>
      <c r="B257" s="46">
        <v>2000</v>
      </c>
      <c r="C257" s="47">
        <v>2699179.6</v>
      </c>
      <c r="D257" s="48">
        <v>1948508.54</v>
      </c>
      <c r="E257" s="48">
        <v>551014.68999999994</v>
      </c>
      <c r="F257" s="48">
        <v>37629.49</v>
      </c>
      <c r="G257" s="48">
        <v>32853.65</v>
      </c>
      <c r="H257" s="49">
        <v>1191</v>
      </c>
      <c r="I257" s="47">
        <v>645480</v>
      </c>
      <c r="J257" s="48">
        <v>415748</v>
      </c>
      <c r="K257" s="48">
        <v>165184</v>
      </c>
      <c r="L257" s="48">
        <v>64575.08</v>
      </c>
      <c r="M257" s="49">
        <v>1012896</v>
      </c>
      <c r="N257" s="47">
        <v>1183519.8999999999</v>
      </c>
      <c r="O257" s="48">
        <v>749342.31</v>
      </c>
      <c r="P257" s="49">
        <v>93</v>
      </c>
      <c r="Q257" s="47">
        <v>25169.15</v>
      </c>
      <c r="R257" s="48">
        <v>21847.279999999999</v>
      </c>
      <c r="S257" s="49">
        <v>11</v>
      </c>
      <c r="T257" s="93"/>
      <c r="U257" s="93"/>
      <c r="V257" s="47">
        <v>52656</v>
      </c>
      <c r="W257" s="48">
        <v>13510.1</v>
      </c>
      <c r="X257" s="71">
        <v>9</v>
      </c>
    </row>
    <row r="258" spans="1:55">
      <c r="A258" s="45" t="s">
        <v>40</v>
      </c>
      <c r="B258" s="46">
        <v>2000</v>
      </c>
      <c r="C258" s="47">
        <v>2555257.85</v>
      </c>
      <c r="D258" s="48">
        <v>1842451.23</v>
      </c>
      <c r="E258" s="48">
        <v>536224.81999999995</v>
      </c>
      <c r="F258" s="48">
        <v>35692.959999999999</v>
      </c>
      <c r="G258" s="48">
        <v>36849.519999999997</v>
      </c>
      <c r="H258" s="49">
        <v>1099</v>
      </c>
      <c r="I258" s="47">
        <v>828600</v>
      </c>
      <c r="J258" s="48">
        <v>537499</v>
      </c>
      <c r="K258" s="48">
        <v>232001</v>
      </c>
      <c r="L258" s="48">
        <v>59099.6</v>
      </c>
      <c r="M258" s="49">
        <v>1427520</v>
      </c>
      <c r="N258" s="47">
        <v>799333</v>
      </c>
      <c r="O258" s="48">
        <v>524129.97</v>
      </c>
      <c r="P258" s="49">
        <v>82</v>
      </c>
      <c r="Q258" s="47">
        <v>26032.02</v>
      </c>
      <c r="R258" s="48">
        <v>20000.05</v>
      </c>
      <c r="S258" s="49">
        <v>16</v>
      </c>
      <c r="T258" s="93"/>
      <c r="U258" s="93"/>
      <c r="V258" s="47">
        <v>102616</v>
      </c>
      <c r="W258" s="48">
        <v>70304.58</v>
      </c>
      <c r="X258" s="71">
        <v>6</v>
      </c>
    </row>
    <row r="259" spans="1:55">
      <c r="A259" s="45" t="s">
        <v>41</v>
      </c>
      <c r="B259" s="46"/>
      <c r="C259" s="48">
        <f t="shared" ref="C259:X259" si="12">SUM(C247:C258)</f>
        <v>30254461.66</v>
      </c>
      <c r="D259" s="48">
        <f t="shared" si="12"/>
        <v>21732292.109999999</v>
      </c>
      <c r="E259" s="48">
        <f t="shared" si="12"/>
        <v>6286019.7599999998</v>
      </c>
      <c r="F259" s="48">
        <f t="shared" si="12"/>
        <v>426972.85000000003</v>
      </c>
      <c r="G259" s="48">
        <f t="shared" si="12"/>
        <v>405328.87999999995</v>
      </c>
      <c r="H259" s="49">
        <f t="shared" si="12"/>
        <v>13558</v>
      </c>
      <c r="I259" s="47">
        <f t="shared" si="12"/>
        <v>8242968</v>
      </c>
      <c r="J259" s="47">
        <f t="shared" si="12"/>
        <v>5307245</v>
      </c>
      <c r="K259" s="47">
        <f t="shared" si="12"/>
        <v>2135186.2000000002</v>
      </c>
      <c r="L259" s="47">
        <f t="shared" si="12"/>
        <v>800535.65999999992</v>
      </c>
      <c r="M259" s="49">
        <f t="shared" si="12"/>
        <v>12837822</v>
      </c>
      <c r="N259" s="47">
        <f t="shared" si="12"/>
        <v>13990351.610000001</v>
      </c>
      <c r="O259" s="47">
        <f t="shared" si="12"/>
        <v>8825052.7800000012</v>
      </c>
      <c r="P259" s="49">
        <f t="shared" si="12"/>
        <v>1092</v>
      </c>
      <c r="Q259" s="47">
        <f t="shared" si="12"/>
        <v>652109.04000000015</v>
      </c>
      <c r="R259" s="47">
        <f t="shared" si="12"/>
        <v>455030.4499999999</v>
      </c>
      <c r="S259" s="49">
        <f t="shared" si="12"/>
        <v>219</v>
      </c>
      <c r="T259" s="93"/>
      <c r="U259" s="93"/>
      <c r="V259" s="47">
        <f t="shared" si="12"/>
        <v>411451</v>
      </c>
      <c r="W259" s="47">
        <f t="shared" si="12"/>
        <v>197116.99</v>
      </c>
      <c r="X259" s="71">
        <f t="shared" si="12"/>
        <v>37</v>
      </c>
    </row>
    <row r="261" spans="1:55">
      <c r="Q261" s="65"/>
      <c r="V261" s="65"/>
    </row>
    <row r="262" spans="1:55">
      <c r="C262" s="65"/>
      <c r="Q262" s="65"/>
      <c r="V262" s="65"/>
    </row>
    <row r="263" spans="1:55">
      <c r="R263" s="65"/>
      <c r="W263" s="65"/>
    </row>
    <row r="265" spans="1:55" ht="17.5">
      <c r="A265" s="30" t="s">
        <v>55</v>
      </c>
      <c r="B265" s="31"/>
      <c r="C265" s="32" t="s">
        <v>1</v>
      </c>
      <c r="D265" s="32"/>
      <c r="E265" s="32"/>
      <c r="F265" s="32"/>
      <c r="G265" s="32"/>
      <c r="H265" s="33"/>
      <c r="I265" s="34" t="s">
        <v>14</v>
      </c>
      <c r="J265" s="35"/>
      <c r="K265" s="36"/>
      <c r="L265" s="35"/>
      <c r="M265" s="37"/>
      <c r="N265" s="30" t="s">
        <v>15</v>
      </c>
      <c r="O265" s="32"/>
      <c r="P265" s="33"/>
      <c r="Q265" s="30" t="s">
        <v>16</v>
      </c>
      <c r="R265" s="32"/>
      <c r="S265" s="33"/>
      <c r="T265" s="89"/>
      <c r="U265" s="89"/>
      <c r="V265" s="34" t="s">
        <v>17</v>
      </c>
      <c r="W265" s="35"/>
      <c r="X265" s="68"/>
    </row>
    <row r="266" spans="1:55" ht="52.5">
      <c r="A266" s="39" t="s">
        <v>18</v>
      </c>
      <c r="B266" s="40" t="s">
        <v>19</v>
      </c>
      <c r="C266" s="41" t="s">
        <v>4</v>
      </c>
      <c r="D266" s="42" t="s">
        <v>20</v>
      </c>
      <c r="E266" s="42" t="s">
        <v>21</v>
      </c>
      <c r="F266" s="42" t="s">
        <v>22</v>
      </c>
      <c r="G266" s="42" t="s">
        <v>23</v>
      </c>
      <c r="H266" s="43" t="s">
        <v>24</v>
      </c>
      <c r="I266" s="41" t="s">
        <v>25</v>
      </c>
      <c r="J266" s="42" t="s">
        <v>26</v>
      </c>
      <c r="K266" s="42" t="s">
        <v>21</v>
      </c>
      <c r="L266" s="42" t="s">
        <v>27</v>
      </c>
      <c r="M266" s="43" t="s">
        <v>28</v>
      </c>
      <c r="N266" s="44" t="s">
        <v>4</v>
      </c>
      <c r="O266" s="42" t="s">
        <v>21</v>
      </c>
      <c r="P266" s="43" t="s">
        <v>24</v>
      </c>
      <c r="Q266" s="44" t="s">
        <v>4</v>
      </c>
      <c r="R266" s="42" t="s">
        <v>21</v>
      </c>
      <c r="S266" s="43" t="s">
        <v>24</v>
      </c>
      <c r="T266" s="90"/>
      <c r="U266" s="90"/>
      <c r="V266" s="44" t="s">
        <v>4</v>
      </c>
      <c r="W266" s="42" t="s">
        <v>21</v>
      </c>
      <c r="X266" s="69" t="s">
        <v>24</v>
      </c>
    </row>
    <row r="267" spans="1:55">
      <c r="A267" s="45" t="s">
        <v>29</v>
      </c>
      <c r="B267" s="46">
        <v>2000</v>
      </c>
      <c r="C267" s="58">
        <v>2255976</v>
      </c>
      <c r="D267" s="59">
        <v>1602783</v>
      </c>
      <c r="E267" s="59">
        <v>489870</v>
      </c>
      <c r="F267" s="59">
        <v>32714</v>
      </c>
      <c r="G267" s="59">
        <v>32714</v>
      </c>
      <c r="H267" s="61">
        <v>990</v>
      </c>
      <c r="I267" s="58">
        <v>737712</v>
      </c>
      <c r="J267" s="59">
        <v>473469</v>
      </c>
      <c r="K267" s="59">
        <v>190472</v>
      </c>
      <c r="L267" s="59">
        <v>73771</v>
      </c>
      <c r="M267" s="61">
        <v>1085184</v>
      </c>
      <c r="N267" s="64">
        <v>1317063</v>
      </c>
      <c r="O267" s="59">
        <v>834925</v>
      </c>
      <c r="P267" s="61">
        <v>69</v>
      </c>
      <c r="Q267" s="64">
        <v>39621</v>
      </c>
      <c r="R267" s="59">
        <v>28727</v>
      </c>
      <c r="S267" s="61">
        <v>16</v>
      </c>
      <c r="T267" s="97"/>
      <c r="U267" s="97"/>
      <c r="V267" s="64">
        <v>21725</v>
      </c>
      <c r="W267" s="59">
        <v>4542</v>
      </c>
      <c r="X267" s="74">
        <v>2</v>
      </c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</row>
    <row r="268" spans="1:55">
      <c r="A268" s="45" t="s">
        <v>30</v>
      </c>
      <c r="B268" s="46">
        <v>2000</v>
      </c>
      <c r="C268" s="58">
        <v>2728310</v>
      </c>
      <c r="D268" s="59">
        <v>1928581</v>
      </c>
      <c r="E268" s="59">
        <v>595368</v>
      </c>
      <c r="F268" s="59">
        <v>40062</v>
      </c>
      <c r="G268" s="59">
        <v>34847</v>
      </c>
      <c r="H268" s="61">
        <v>1154</v>
      </c>
      <c r="I268" s="58">
        <v>693816</v>
      </c>
      <c r="J268" s="59">
        <v>442573</v>
      </c>
      <c r="K268" s="59">
        <v>181861</v>
      </c>
      <c r="L268" s="59">
        <v>69382</v>
      </c>
      <c r="M268" s="61">
        <v>1060872</v>
      </c>
      <c r="N268" s="64">
        <v>1213012</v>
      </c>
      <c r="O268" s="59">
        <v>765199</v>
      </c>
      <c r="P268" s="61">
        <v>89</v>
      </c>
      <c r="Q268" s="64">
        <v>91329</v>
      </c>
      <c r="R268" s="59">
        <v>62955</v>
      </c>
      <c r="S268" s="61">
        <v>21</v>
      </c>
      <c r="T268" s="97"/>
      <c r="U268" s="97"/>
      <c r="V268" s="64">
        <v>8317</v>
      </c>
      <c r="W268" s="59">
        <v>3364</v>
      </c>
      <c r="X268" s="74">
        <v>1</v>
      </c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</row>
    <row r="269" spans="1:55">
      <c r="A269" s="45" t="s">
        <v>31</v>
      </c>
      <c r="B269" s="46">
        <v>2000</v>
      </c>
      <c r="C269" s="58">
        <v>2452308</v>
      </c>
      <c r="D269" s="59">
        <v>1756814</v>
      </c>
      <c r="E269" s="59">
        <v>516783</v>
      </c>
      <c r="F269" s="59">
        <v>34804</v>
      </c>
      <c r="G269" s="59">
        <v>34804</v>
      </c>
      <c r="H269" s="61">
        <v>1073</v>
      </c>
      <c r="I269" s="58">
        <v>604464</v>
      </c>
      <c r="J269" s="59">
        <v>387794</v>
      </c>
      <c r="K269" s="59">
        <v>154136</v>
      </c>
      <c r="L269" s="59">
        <v>62534</v>
      </c>
      <c r="M269" s="61">
        <v>942840</v>
      </c>
      <c r="N269" s="64">
        <v>908330</v>
      </c>
      <c r="O269" s="59">
        <v>577820</v>
      </c>
      <c r="P269" s="61">
        <v>59</v>
      </c>
      <c r="Q269" s="64">
        <v>99852</v>
      </c>
      <c r="R269" s="59">
        <v>71260</v>
      </c>
      <c r="S269" s="61">
        <v>24</v>
      </c>
      <c r="T269" s="97"/>
      <c r="U269" s="97"/>
      <c r="V269" s="64">
        <v>0</v>
      </c>
      <c r="W269" s="59">
        <v>0</v>
      </c>
      <c r="X269" s="74">
        <v>0</v>
      </c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</row>
    <row r="270" spans="1:55">
      <c r="A270" s="45" t="s">
        <v>32</v>
      </c>
      <c r="B270" s="46">
        <v>2000</v>
      </c>
      <c r="C270" s="58">
        <v>2543993</v>
      </c>
      <c r="D270" s="59">
        <v>1852129</v>
      </c>
      <c r="E270" s="59">
        <v>517936</v>
      </c>
      <c r="F270" s="59">
        <v>34703</v>
      </c>
      <c r="G270" s="59">
        <v>34703</v>
      </c>
      <c r="H270" s="61">
        <v>1117</v>
      </c>
      <c r="I270" s="58">
        <v>707916</v>
      </c>
      <c r="J270" s="59">
        <v>453404</v>
      </c>
      <c r="K270" s="59">
        <v>183720</v>
      </c>
      <c r="L270" s="59">
        <v>70791</v>
      </c>
      <c r="M270" s="61">
        <v>1048056</v>
      </c>
      <c r="N270" s="64">
        <v>1134771</v>
      </c>
      <c r="O270" s="59">
        <v>794949</v>
      </c>
      <c r="P270" s="61">
        <v>86</v>
      </c>
      <c r="Q270" s="64">
        <v>81356</v>
      </c>
      <c r="R270" s="59">
        <v>53722</v>
      </c>
      <c r="S270" s="61">
        <v>24</v>
      </c>
      <c r="T270" s="97"/>
      <c r="U270" s="97"/>
      <c r="V270" s="64">
        <v>92084</v>
      </c>
      <c r="W270" s="59">
        <v>64669</v>
      </c>
      <c r="X270" s="74">
        <v>5</v>
      </c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</row>
    <row r="271" spans="1:55">
      <c r="A271" s="45" t="s">
        <v>33</v>
      </c>
      <c r="B271" s="46">
        <v>2000</v>
      </c>
      <c r="C271" s="58">
        <v>2475646</v>
      </c>
      <c r="D271" s="59">
        <v>1788752</v>
      </c>
      <c r="E271" s="59">
        <v>495237</v>
      </c>
      <c r="F271" s="59">
        <v>34387</v>
      </c>
      <c r="G271" s="59">
        <v>34387</v>
      </c>
      <c r="H271" s="61">
        <v>1117</v>
      </c>
      <c r="I271" s="58">
        <v>646140</v>
      </c>
      <c r="J271" s="59">
        <v>414373</v>
      </c>
      <c r="K271" s="59">
        <v>167153</v>
      </c>
      <c r="L271" s="59">
        <v>64614</v>
      </c>
      <c r="M271" s="61">
        <v>985176</v>
      </c>
      <c r="N271" s="64">
        <v>1483801</v>
      </c>
      <c r="O271" s="59">
        <v>979360</v>
      </c>
      <c r="P271" s="61">
        <v>111</v>
      </c>
      <c r="Q271" s="64">
        <v>92242</v>
      </c>
      <c r="R271" s="59">
        <v>26420</v>
      </c>
      <c r="S271" s="61">
        <v>32</v>
      </c>
      <c r="T271" s="97"/>
      <c r="U271" s="97"/>
      <c r="V271" s="64">
        <v>18568</v>
      </c>
      <c r="W271" s="59">
        <v>4598</v>
      </c>
      <c r="X271" s="74">
        <v>3</v>
      </c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</row>
    <row r="272" spans="1:55">
      <c r="A272" s="45" t="s">
        <v>34</v>
      </c>
      <c r="B272" s="46">
        <v>2000</v>
      </c>
      <c r="C272" s="58">
        <v>2067547</v>
      </c>
      <c r="D272" s="59">
        <v>1531830</v>
      </c>
      <c r="E272" s="59">
        <v>379618</v>
      </c>
      <c r="F272" s="59">
        <v>26936</v>
      </c>
      <c r="G272" s="59">
        <v>20444</v>
      </c>
      <c r="H272" s="61">
        <v>1041</v>
      </c>
      <c r="I272" s="58">
        <v>570060</v>
      </c>
      <c r="J272" s="59">
        <v>365748</v>
      </c>
      <c r="K272" s="59">
        <v>147306</v>
      </c>
      <c r="L272" s="59">
        <v>57006</v>
      </c>
      <c r="M272" s="61">
        <v>885576</v>
      </c>
      <c r="N272" s="64">
        <v>1795515</v>
      </c>
      <c r="O272" s="59">
        <v>1216875</v>
      </c>
      <c r="P272" s="61">
        <v>127</v>
      </c>
      <c r="Q272" s="64">
        <v>53725</v>
      </c>
      <c r="R272" s="59">
        <v>43450</v>
      </c>
      <c r="S272" s="61">
        <v>22</v>
      </c>
      <c r="T272" s="97"/>
      <c r="U272" s="97"/>
      <c r="V272" s="64">
        <v>25000</v>
      </c>
      <c r="W272" s="59">
        <v>6177</v>
      </c>
      <c r="X272" s="74">
        <v>3</v>
      </c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</row>
    <row r="273" spans="1:55">
      <c r="A273" s="45" t="s">
        <v>35</v>
      </c>
      <c r="B273" s="46">
        <v>2001</v>
      </c>
      <c r="C273" s="58">
        <v>2191402</v>
      </c>
      <c r="D273" s="59">
        <v>1600028</v>
      </c>
      <c r="E273" s="59">
        <v>429306</v>
      </c>
      <c r="F273" s="59">
        <v>29735</v>
      </c>
      <c r="G273" s="59">
        <v>29738</v>
      </c>
      <c r="H273" s="61">
        <v>1091</v>
      </c>
      <c r="I273" s="58">
        <v>744372</v>
      </c>
      <c r="J273" s="59">
        <v>476373</v>
      </c>
      <c r="K273" s="59">
        <v>193418</v>
      </c>
      <c r="L273" s="59">
        <v>74581</v>
      </c>
      <c r="M273" s="61">
        <v>1168704</v>
      </c>
      <c r="N273" s="58">
        <v>1155032</v>
      </c>
      <c r="O273" s="59">
        <v>714154</v>
      </c>
      <c r="P273" s="61">
        <v>107</v>
      </c>
      <c r="Q273" s="58">
        <v>34010</v>
      </c>
      <c r="R273" s="59">
        <v>29094</v>
      </c>
      <c r="S273" s="61">
        <v>17</v>
      </c>
      <c r="T273" s="97"/>
      <c r="U273" s="97"/>
      <c r="V273" s="58">
        <v>33642</v>
      </c>
      <c r="W273" s="59">
        <v>-2407</v>
      </c>
      <c r="X273" s="74">
        <v>6</v>
      </c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</row>
    <row r="274" spans="1:55">
      <c r="A274" s="45" t="s">
        <v>36</v>
      </c>
      <c r="B274" s="46">
        <v>2001</v>
      </c>
      <c r="C274" s="58">
        <v>2226153</v>
      </c>
      <c r="D274" s="59">
        <v>1597728</v>
      </c>
      <c r="E274" s="59">
        <v>470358</v>
      </c>
      <c r="F274" s="59">
        <v>31621</v>
      </c>
      <c r="G274" s="59">
        <v>31621</v>
      </c>
      <c r="H274" s="61">
        <v>996</v>
      </c>
      <c r="I274" s="58">
        <v>601992</v>
      </c>
      <c r="J274" s="59">
        <v>386183</v>
      </c>
      <c r="K274" s="59">
        <v>155610</v>
      </c>
      <c r="L274" s="59">
        <v>60199</v>
      </c>
      <c r="M274" s="61">
        <v>908328</v>
      </c>
      <c r="N274" s="58">
        <v>1157769</v>
      </c>
      <c r="O274" s="59">
        <v>747802</v>
      </c>
      <c r="P274" s="61">
        <v>88</v>
      </c>
      <c r="Q274" s="58">
        <v>26948</v>
      </c>
      <c r="R274" s="59">
        <v>21886</v>
      </c>
      <c r="S274" s="61">
        <v>15</v>
      </c>
      <c r="T274" s="97"/>
      <c r="U274" s="97"/>
      <c r="V274" s="58">
        <v>22485</v>
      </c>
      <c r="W274" s="59">
        <v>482</v>
      </c>
      <c r="X274" s="74">
        <v>4</v>
      </c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</row>
    <row r="275" spans="1:55">
      <c r="A275" s="45" t="s">
        <v>37</v>
      </c>
      <c r="B275" s="46">
        <v>2001</v>
      </c>
      <c r="C275" s="58">
        <v>2346566</v>
      </c>
      <c r="D275" s="59">
        <v>1656000</v>
      </c>
      <c r="E275" s="59">
        <v>523198</v>
      </c>
      <c r="F275" s="59">
        <v>34638</v>
      </c>
      <c r="G275" s="59">
        <v>34656</v>
      </c>
      <c r="H275" s="61">
        <v>1100</v>
      </c>
      <c r="I275" s="58">
        <v>728064</v>
      </c>
      <c r="J275" s="59">
        <v>466770</v>
      </c>
      <c r="K275" s="59">
        <v>188488</v>
      </c>
      <c r="L275" s="59">
        <v>72806</v>
      </c>
      <c r="M275" s="61">
        <v>1107264</v>
      </c>
      <c r="N275" s="58">
        <v>1222504</v>
      </c>
      <c r="O275" s="59">
        <v>766878</v>
      </c>
      <c r="P275" s="61">
        <v>78</v>
      </c>
      <c r="Q275" s="58">
        <v>28031</v>
      </c>
      <c r="R275" s="59">
        <v>22043</v>
      </c>
      <c r="S275" s="61">
        <v>14</v>
      </c>
      <c r="T275" s="97"/>
      <c r="U275" s="97"/>
      <c r="V275" s="58">
        <v>0</v>
      </c>
      <c r="W275" s="59">
        <v>-3822</v>
      </c>
      <c r="X275" s="74">
        <v>1</v>
      </c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</row>
    <row r="276" spans="1:55">
      <c r="A276" s="45" t="s">
        <v>38</v>
      </c>
      <c r="B276" s="46">
        <v>2001</v>
      </c>
      <c r="C276" s="58">
        <v>2304269</v>
      </c>
      <c r="D276" s="59">
        <v>1599640</v>
      </c>
      <c r="E276" s="59">
        <v>540928</v>
      </c>
      <c r="F276" s="59">
        <v>35293</v>
      </c>
      <c r="G276" s="59">
        <v>35293</v>
      </c>
      <c r="H276" s="61">
        <v>1042</v>
      </c>
      <c r="I276" s="58">
        <v>581436</v>
      </c>
      <c r="J276" s="59">
        <v>373419</v>
      </c>
      <c r="K276" s="59">
        <v>149873</v>
      </c>
      <c r="L276" s="59">
        <v>58143</v>
      </c>
      <c r="M276" s="61">
        <v>900552</v>
      </c>
      <c r="N276" s="58">
        <v>852553</v>
      </c>
      <c r="O276" s="59">
        <v>533141</v>
      </c>
      <c r="P276" s="61">
        <v>71</v>
      </c>
      <c r="Q276" s="58">
        <v>46375</v>
      </c>
      <c r="R276" s="59">
        <v>35383</v>
      </c>
      <c r="S276" s="61">
        <v>13</v>
      </c>
      <c r="T276" s="97"/>
      <c r="U276" s="97"/>
      <c r="V276" s="58">
        <v>134045</v>
      </c>
      <c r="W276" s="59">
        <v>98127</v>
      </c>
      <c r="X276" s="74">
        <v>5</v>
      </c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</row>
    <row r="277" spans="1:55">
      <c r="A277" s="45" t="s">
        <v>39</v>
      </c>
      <c r="B277" s="46">
        <v>2001</v>
      </c>
      <c r="C277" s="58">
        <v>2639342</v>
      </c>
      <c r="D277" s="59">
        <v>1900496</v>
      </c>
      <c r="E277" s="59">
        <v>558512</v>
      </c>
      <c r="F277" s="59">
        <v>37122</v>
      </c>
      <c r="G277" s="59">
        <v>25007</v>
      </c>
      <c r="H277" s="61">
        <v>1121</v>
      </c>
      <c r="I277" s="58">
        <v>547800</v>
      </c>
      <c r="J277" s="59">
        <v>351250</v>
      </c>
      <c r="K277" s="59">
        <v>141770</v>
      </c>
      <c r="L277" s="59">
        <v>54781</v>
      </c>
      <c r="M277" s="61">
        <v>820248</v>
      </c>
      <c r="N277" s="58">
        <v>795593</v>
      </c>
      <c r="O277" s="59">
        <v>564557</v>
      </c>
      <c r="P277" s="61">
        <v>56</v>
      </c>
      <c r="Q277" s="58">
        <v>17781</v>
      </c>
      <c r="R277" s="59">
        <v>15928</v>
      </c>
      <c r="S277" s="61">
        <v>11</v>
      </c>
      <c r="T277" s="97"/>
      <c r="U277" s="97"/>
      <c r="V277" s="58">
        <v>47713</v>
      </c>
      <c r="W277" s="59">
        <v>17381</v>
      </c>
      <c r="X277" s="74">
        <v>4</v>
      </c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</row>
    <row r="278" spans="1:55">
      <c r="A278" s="45" t="s">
        <v>40</v>
      </c>
      <c r="B278" s="46">
        <v>2001</v>
      </c>
      <c r="C278" s="58">
        <v>2416976</v>
      </c>
      <c r="D278" s="59">
        <v>1728091</v>
      </c>
      <c r="E278" s="59">
        <v>518899</v>
      </c>
      <c r="F278" s="59">
        <v>34519</v>
      </c>
      <c r="G278" s="59">
        <v>38164.5</v>
      </c>
      <c r="H278" s="61">
        <v>1010</v>
      </c>
      <c r="I278" s="58">
        <v>573732</v>
      </c>
      <c r="J278" s="59">
        <v>367912</v>
      </c>
      <c r="K278" s="59">
        <v>148446.79999999999</v>
      </c>
      <c r="L278" s="59">
        <v>57372.800000000003</v>
      </c>
      <c r="M278" s="61">
        <v>978984</v>
      </c>
      <c r="N278" s="58">
        <v>611035</v>
      </c>
      <c r="O278" s="59">
        <v>400328</v>
      </c>
      <c r="P278" s="61">
        <v>64</v>
      </c>
      <c r="Q278" s="58">
        <v>26439</v>
      </c>
      <c r="R278" s="59">
        <v>20283</v>
      </c>
      <c r="S278" s="61">
        <v>13</v>
      </c>
      <c r="T278" s="98"/>
      <c r="U278" s="98"/>
      <c r="V278" s="59">
        <v>45327</v>
      </c>
      <c r="W278" s="59">
        <v>15987</v>
      </c>
      <c r="X278" s="74">
        <v>4</v>
      </c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</row>
    <row r="279" spans="1:55">
      <c r="A279" s="45" t="s">
        <v>41</v>
      </c>
      <c r="B279" s="46"/>
      <c r="C279" s="48">
        <f t="shared" ref="C279:X279" si="13">SUM(C267:C278)</f>
        <v>28648488</v>
      </c>
      <c r="D279" s="48">
        <f t="shared" si="13"/>
        <v>20542872</v>
      </c>
      <c r="E279" s="48">
        <f t="shared" si="13"/>
        <v>6036013</v>
      </c>
      <c r="F279" s="48">
        <f t="shared" si="13"/>
        <v>406534</v>
      </c>
      <c r="G279" s="48">
        <f t="shared" si="13"/>
        <v>386378.5</v>
      </c>
      <c r="H279" s="49">
        <f t="shared" si="13"/>
        <v>12852</v>
      </c>
      <c r="I279" s="48">
        <f t="shared" si="13"/>
        <v>7737504</v>
      </c>
      <c r="J279" s="48">
        <f t="shared" si="13"/>
        <v>4959268</v>
      </c>
      <c r="K279" s="48">
        <f t="shared" si="13"/>
        <v>2002253.8</v>
      </c>
      <c r="L279" s="48">
        <f t="shared" si="13"/>
        <v>775980.8</v>
      </c>
      <c r="M279" s="49">
        <f t="shared" si="13"/>
        <v>11891784</v>
      </c>
      <c r="N279" s="59">
        <f t="shared" si="13"/>
        <v>13646978</v>
      </c>
      <c r="O279" s="59">
        <f t="shared" si="13"/>
        <v>8895988</v>
      </c>
      <c r="P279" s="49">
        <f t="shared" si="13"/>
        <v>1005</v>
      </c>
      <c r="Q279" s="59">
        <f t="shared" si="13"/>
        <v>637709</v>
      </c>
      <c r="R279" s="59">
        <f t="shared" si="13"/>
        <v>431151</v>
      </c>
      <c r="S279" s="49">
        <f t="shared" si="13"/>
        <v>222</v>
      </c>
      <c r="T279" s="94"/>
      <c r="U279" s="94"/>
      <c r="V279" s="59">
        <f t="shared" si="13"/>
        <v>448906</v>
      </c>
      <c r="W279" s="59">
        <f t="shared" si="13"/>
        <v>209098</v>
      </c>
      <c r="X279" s="71">
        <f t="shared" si="13"/>
        <v>38</v>
      </c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</row>
    <row r="285" spans="1:55" ht="17.5">
      <c r="A285" s="30" t="s">
        <v>56</v>
      </c>
      <c r="B285" s="31"/>
      <c r="C285" s="32" t="s">
        <v>1</v>
      </c>
      <c r="D285" s="32"/>
      <c r="E285" s="32"/>
      <c r="F285" s="32"/>
      <c r="G285" s="32"/>
      <c r="H285" s="33"/>
      <c r="I285" s="34" t="s">
        <v>14</v>
      </c>
      <c r="J285" s="35"/>
      <c r="K285" s="36"/>
      <c r="L285" s="35"/>
      <c r="M285" s="37"/>
      <c r="N285" s="30" t="s">
        <v>15</v>
      </c>
      <c r="O285" s="32"/>
      <c r="P285" s="33"/>
      <c r="Q285" s="30" t="s">
        <v>16</v>
      </c>
      <c r="R285" s="32"/>
      <c r="S285" s="33"/>
      <c r="T285" s="89"/>
      <c r="U285" s="89"/>
      <c r="V285" s="34" t="s">
        <v>17</v>
      </c>
      <c r="W285" s="35"/>
      <c r="X285" s="68"/>
    </row>
    <row r="286" spans="1:55" ht="52.5">
      <c r="A286" s="39" t="s">
        <v>18</v>
      </c>
      <c r="B286" s="40" t="s">
        <v>19</v>
      </c>
      <c r="C286" s="41" t="s">
        <v>4</v>
      </c>
      <c r="D286" s="42" t="s">
        <v>20</v>
      </c>
      <c r="E286" s="42" t="s">
        <v>21</v>
      </c>
      <c r="F286" s="42" t="s">
        <v>22</v>
      </c>
      <c r="G286" s="42" t="s">
        <v>23</v>
      </c>
      <c r="H286" s="43" t="s">
        <v>24</v>
      </c>
      <c r="I286" s="41" t="s">
        <v>25</v>
      </c>
      <c r="J286" s="42" t="s">
        <v>26</v>
      </c>
      <c r="K286" s="42" t="s">
        <v>21</v>
      </c>
      <c r="L286" s="42" t="s">
        <v>27</v>
      </c>
      <c r="M286" s="43" t="s">
        <v>28</v>
      </c>
      <c r="N286" s="44" t="s">
        <v>4</v>
      </c>
      <c r="O286" s="42" t="s">
        <v>21</v>
      </c>
      <c r="P286" s="43" t="s">
        <v>24</v>
      </c>
      <c r="Q286" s="44" t="s">
        <v>4</v>
      </c>
      <c r="R286" s="42" t="s">
        <v>21</v>
      </c>
      <c r="S286" s="43" t="s">
        <v>24</v>
      </c>
      <c r="T286" s="90"/>
      <c r="U286" s="90"/>
      <c r="V286" s="44" t="s">
        <v>4</v>
      </c>
      <c r="W286" s="42" t="s">
        <v>21</v>
      </c>
      <c r="X286" s="69" t="s">
        <v>24</v>
      </c>
    </row>
    <row r="287" spans="1:55">
      <c r="A287" s="45" t="s">
        <v>29</v>
      </c>
      <c r="B287" s="46">
        <v>2001</v>
      </c>
      <c r="C287" s="58">
        <v>2495430</v>
      </c>
      <c r="D287" s="58">
        <v>1773141</v>
      </c>
      <c r="E287" s="58">
        <v>527714</v>
      </c>
      <c r="F287" s="58">
        <v>36306</v>
      </c>
      <c r="G287" s="58">
        <v>36306</v>
      </c>
      <c r="H287" s="61">
        <v>1091</v>
      </c>
      <c r="I287" s="58">
        <v>633480</v>
      </c>
      <c r="J287" s="58">
        <v>407702</v>
      </c>
      <c r="K287" s="58">
        <v>162430</v>
      </c>
      <c r="L287" s="58">
        <v>63348</v>
      </c>
      <c r="M287" s="61">
        <v>1098696</v>
      </c>
      <c r="N287" s="58">
        <v>1544936</v>
      </c>
      <c r="O287" s="58">
        <v>953209</v>
      </c>
      <c r="P287" s="61">
        <v>85</v>
      </c>
      <c r="Q287" s="58">
        <v>22847</v>
      </c>
      <c r="R287" s="58">
        <v>18159</v>
      </c>
      <c r="S287" s="61">
        <v>12</v>
      </c>
      <c r="T287" s="97"/>
      <c r="U287" s="97"/>
      <c r="V287" s="58">
        <v>12196</v>
      </c>
      <c r="W287" s="58">
        <v>-1762</v>
      </c>
      <c r="X287" s="74">
        <v>5</v>
      </c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</row>
    <row r="288" spans="1:55">
      <c r="A288" s="45" t="s">
        <v>30</v>
      </c>
      <c r="B288" s="46">
        <v>2001</v>
      </c>
      <c r="C288" s="58">
        <v>2737674</v>
      </c>
      <c r="D288" s="58">
        <v>1930368</v>
      </c>
      <c r="E288" s="58">
        <v>614620</v>
      </c>
      <c r="F288" s="58">
        <v>40466</v>
      </c>
      <c r="G288" s="58">
        <v>40466</v>
      </c>
      <c r="H288" s="61">
        <v>1173</v>
      </c>
      <c r="I288" s="58">
        <v>658284</v>
      </c>
      <c r="J288" s="58">
        <v>424762</v>
      </c>
      <c r="K288" s="58">
        <v>167694</v>
      </c>
      <c r="L288" s="58">
        <v>65828</v>
      </c>
      <c r="M288" s="61">
        <v>1098192</v>
      </c>
      <c r="N288" s="58">
        <v>884253</v>
      </c>
      <c r="O288" s="58">
        <v>542010</v>
      </c>
      <c r="P288" s="61">
        <v>69</v>
      </c>
      <c r="Q288" s="58">
        <v>121324</v>
      </c>
      <c r="R288" s="58">
        <v>92723</v>
      </c>
      <c r="S288" s="61">
        <v>33</v>
      </c>
      <c r="T288" s="97"/>
      <c r="U288" s="97"/>
      <c r="V288" s="58">
        <v>5539</v>
      </c>
      <c r="W288" s="58">
        <v>-4148</v>
      </c>
      <c r="X288" s="74">
        <v>2</v>
      </c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</row>
    <row r="289" spans="1:55">
      <c r="A289" s="45" t="s">
        <v>31</v>
      </c>
      <c r="B289" s="46">
        <v>2001</v>
      </c>
      <c r="C289" s="58">
        <v>2248815</v>
      </c>
      <c r="D289" s="58">
        <v>1591180</v>
      </c>
      <c r="E289" s="58">
        <v>498196</v>
      </c>
      <c r="F289" s="58">
        <v>32984</v>
      </c>
      <c r="G289" s="58">
        <v>32984</v>
      </c>
      <c r="H289" s="61">
        <v>1018</v>
      </c>
      <c r="I289" s="58">
        <v>444216</v>
      </c>
      <c r="J289" s="58">
        <v>286972</v>
      </c>
      <c r="K289" s="58">
        <v>112822</v>
      </c>
      <c r="L289" s="58">
        <v>44422</v>
      </c>
      <c r="M289" s="61">
        <v>830880</v>
      </c>
      <c r="N289" s="58">
        <v>972472</v>
      </c>
      <c r="O289" s="58">
        <v>659109</v>
      </c>
      <c r="P289" s="61">
        <v>54</v>
      </c>
      <c r="Q289" s="58">
        <v>128420</v>
      </c>
      <c r="R289" s="58">
        <v>95483</v>
      </c>
      <c r="S289" s="61">
        <v>24</v>
      </c>
      <c r="T289" s="97"/>
      <c r="U289" s="97"/>
      <c r="V289" s="58">
        <v>57462</v>
      </c>
      <c r="W289" s="58">
        <v>40680</v>
      </c>
      <c r="X289" s="74">
        <v>4</v>
      </c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</row>
    <row r="290" spans="1:55">
      <c r="A290" s="45" t="s">
        <v>32</v>
      </c>
      <c r="B290" s="46">
        <v>2001</v>
      </c>
      <c r="C290" s="58">
        <v>2752833</v>
      </c>
      <c r="D290" s="58">
        <v>1969950</v>
      </c>
      <c r="E290" s="58">
        <v>585031</v>
      </c>
      <c r="F290" s="58">
        <v>39210</v>
      </c>
      <c r="G290" s="58">
        <v>39210</v>
      </c>
      <c r="H290" s="61">
        <v>1142</v>
      </c>
      <c r="I290" s="58">
        <v>958968</v>
      </c>
      <c r="J290" s="58">
        <v>620742</v>
      </c>
      <c r="K290" s="58">
        <v>242329</v>
      </c>
      <c r="L290" s="58">
        <v>95897</v>
      </c>
      <c r="M290" s="61">
        <v>1410936</v>
      </c>
      <c r="N290" s="58">
        <v>1062474</v>
      </c>
      <c r="O290" s="58">
        <v>718141</v>
      </c>
      <c r="P290" s="61">
        <v>90</v>
      </c>
      <c r="Q290" s="58">
        <v>74715</v>
      </c>
      <c r="R290" s="58">
        <v>52253</v>
      </c>
      <c r="S290" s="61">
        <v>25</v>
      </c>
      <c r="T290" s="97"/>
      <c r="U290" s="97"/>
      <c r="V290" s="58">
        <v>41507</v>
      </c>
      <c r="W290" s="58">
        <v>2162</v>
      </c>
      <c r="X290" s="74">
        <v>4</v>
      </c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</row>
    <row r="291" spans="1:55">
      <c r="A291" s="45" t="s">
        <v>33</v>
      </c>
      <c r="B291" s="46">
        <v>2001</v>
      </c>
      <c r="C291" s="58">
        <v>2385757</v>
      </c>
      <c r="D291" s="58">
        <v>1699447</v>
      </c>
      <c r="E291" s="58">
        <v>507878</v>
      </c>
      <c r="F291" s="58">
        <v>34417</v>
      </c>
      <c r="G291" s="58">
        <v>34417</v>
      </c>
      <c r="H291" s="61">
        <v>1015</v>
      </c>
      <c r="I291" s="58">
        <v>806922</v>
      </c>
      <c r="J291" s="58">
        <v>516795</v>
      </c>
      <c r="K291" s="58">
        <v>209435</v>
      </c>
      <c r="L291" s="58">
        <v>80692</v>
      </c>
      <c r="M291" s="61">
        <v>1189728</v>
      </c>
      <c r="N291" s="58">
        <v>1288894</v>
      </c>
      <c r="O291" s="58">
        <v>860465</v>
      </c>
      <c r="P291" s="61">
        <v>104</v>
      </c>
      <c r="Q291" s="58">
        <v>44730</v>
      </c>
      <c r="R291" s="58">
        <v>35124</v>
      </c>
      <c r="S291" s="61">
        <v>23</v>
      </c>
      <c r="T291" s="97"/>
      <c r="U291" s="97"/>
      <c r="V291" s="58">
        <v>0</v>
      </c>
      <c r="W291" s="58">
        <v>0</v>
      </c>
      <c r="X291" s="74">
        <v>0</v>
      </c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</row>
    <row r="292" spans="1:55">
      <c r="A292" s="45" t="s">
        <v>34</v>
      </c>
      <c r="B292" s="46">
        <v>2001</v>
      </c>
      <c r="C292" s="58">
        <v>2218126</v>
      </c>
      <c r="D292" s="58">
        <v>1618929</v>
      </c>
      <c r="E292" s="58">
        <v>438758</v>
      </c>
      <c r="F292" s="58">
        <v>30055</v>
      </c>
      <c r="G292" s="58">
        <v>30055</v>
      </c>
      <c r="H292" s="61">
        <v>1057</v>
      </c>
      <c r="I292" s="58">
        <v>741024</v>
      </c>
      <c r="J292" s="58">
        <v>479215</v>
      </c>
      <c r="K292" s="58">
        <v>187707</v>
      </c>
      <c r="L292" s="58">
        <v>73902</v>
      </c>
      <c r="M292" s="61">
        <v>1106016</v>
      </c>
      <c r="N292" s="58">
        <v>1597569</v>
      </c>
      <c r="O292" s="58">
        <v>1090862</v>
      </c>
      <c r="P292" s="61">
        <v>101</v>
      </c>
      <c r="Q292" s="58">
        <v>71937</v>
      </c>
      <c r="R292" s="58">
        <v>55192</v>
      </c>
      <c r="S292" s="61">
        <v>25</v>
      </c>
      <c r="T292" s="97"/>
      <c r="U292" s="97"/>
      <c r="V292" s="58">
        <v>103589</v>
      </c>
      <c r="W292" s="58">
        <v>48984</v>
      </c>
      <c r="X292" s="74">
        <v>7</v>
      </c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</row>
    <row r="293" spans="1:55">
      <c r="A293" s="45" t="s">
        <v>35</v>
      </c>
      <c r="B293" s="46">
        <v>2002</v>
      </c>
      <c r="C293" s="58">
        <v>2384349</v>
      </c>
      <c r="D293" s="58">
        <v>1702811</v>
      </c>
      <c r="E293" s="58">
        <v>505025</v>
      </c>
      <c r="F293" s="58">
        <v>34171</v>
      </c>
      <c r="G293" s="58">
        <v>28220.81</v>
      </c>
      <c r="H293" s="61">
        <v>1059</v>
      </c>
      <c r="I293" s="58">
        <v>827358</v>
      </c>
      <c r="J293" s="58">
        <v>535815</v>
      </c>
      <c r="K293" s="58">
        <v>208807</v>
      </c>
      <c r="L293" s="58">
        <v>82936</v>
      </c>
      <c r="M293" s="61">
        <v>1245552</v>
      </c>
      <c r="N293" s="58">
        <v>795961</v>
      </c>
      <c r="O293" s="58">
        <v>523297</v>
      </c>
      <c r="P293" s="61">
        <v>85</v>
      </c>
      <c r="Q293" s="58">
        <v>42187</v>
      </c>
      <c r="R293" s="58">
        <v>25960</v>
      </c>
      <c r="S293" s="61">
        <v>22</v>
      </c>
      <c r="T293" s="97"/>
      <c r="U293" s="97"/>
      <c r="V293" s="58">
        <v>2719</v>
      </c>
      <c r="W293" s="58">
        <v>-7924</v>
      </c>
      <c r="X293" s="74">
        <v>4</v>
      </c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</row>
    <row r="294" spans="1:55">
      <c r="A294" s="45" t="s">
        <v>36</v>
      </c>
      <c r="B294" s="46">
        <v>2002</v>
      </c>
      <c r="C294" s="58">
        <v>2254915</v>
      </c>
      <c r="D294" s="58">
        <v>1603506</v>
      </c>
      <c r="E294" s="58">
        <v>481174</v>
      </c>
      <c r="F294" s="58">
        <v>32659</v>
      </c>
      <c r="G294" s="58">
        <v>32659</v>
      </c>
      <c r="H294" s="61">
        <v>939</v>
      </c>
      <c r="I294" s="58">
        <v>761988</v>
      </c>
      <c r="J294" s="58">
        <v>493872</v>
      </c>
      <c r="K294" s="58">
        <v>191917</v>
      </c>
      <c r="L294" s="58">
        <v>76199</v>
      </c>
      <c r="M294" s="61">
        <v>1088472</v>
      </c>
      <c r="N294" s="58">
        <v>926731</v>
      </c>
      <c r="O294" s="58">
        <v>593691</v>
      </c>
      <c r="P294" s="61">
        <v>68</v>
      </c>
      <c r="Q294" s="58">
        <v>66295</v>
      </c>
      <c r="R294" s="58">
        <v>51333</v>
      </c>
      <c r="S294" s="61">
        <v>17</v>
      </c>
      <c r="T294" s="97"/>
      <c r="U294" s="97"/>
      <c r="V294" s="58">
        <v>18689</v>
      </c>
      <c r="W294" s="58">
        <v>13989</v>
      </c>
      <c r="X294" s="74">
        <v>2</v>
      </c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</row>
    <row r="295" spans="1:55">
      <c r="A295" s="45" t="s">
        <v>37</v>
      </c>
      <c r="B295" s="46">
        <v>2002</v>
      </c>
      <c r="C295" s="58">
        <v>2386364</v>
      </c>
      <c r="D295" s="58">
        <v>1685108</v>
      </c>
      <c r="E295" s="58">
        <v>520216</v>
      </c>
      <c r="F295" s="58">
        <v>35140</v>
      </c>
      <c r="G295" s="58">
        <v>29882</v>
      </c>
      <c r="H295" s="61">
        <v>976</v>
      </c>
      <c r="I295" s="58">
        <v>774888</v>
      </c>
      <c r="J295" s="58">
        <v>503011</v>
      </c>
      <c r="K295" s="58">
        <v>194388</v>
      </c>
      <c r="L295" s="58">
        <v>77489</v>
      </c>
      <c r="M295" s="61">
        <v>1164072</v>
      </c>
      <c r="N295" s="58">
        <v>939193</v>
      </c>
      <c r="O295" s="58">
        <v>640919</v>
      </c>
      <c r="P295" s="61">
        <v>48</v>
      </c>
      <c r="Q295" s="58">
        <v>51718</v>
      </c>
      <c r="R295" s="58">
        <v>45562</v>
      </c>
      <c r="S295" s="61">
        <v>12</v>
      </c>
      <c r="T295" s="97"/>
      <c r="U295" s="97"/>
      <c r="V295" s="58">
        <v>7436</v>
      </c>
      <c r="W295" s="58">
        <v>2167</v>
      </c>
      <c r="X295" s="74">
        <v>2</v>
      </c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</row>
    <row r="296" spans="1:55">
      <c r="A296" s="45" t="s">
        <v>38</v>
      </c>
      <c r="B296" s="46">
        <v>2002</v>
      </c>
      <c r="C296" s="58">
        <v>2604882</v>
      </c>
      <c r="D296" s="58">
        <v>1835292</v>
      </c>
      <c r="E296" s="58">
        <v>590956</v>
      </c>
      <c r="F296" s="58">
        <v>38561</v>
      </c>
      <c r="G296" s="58">
        <v>33374</v>
      </c>
      <c r="H296" s="61">
        <v>1093</v>
      </c>
      <c r="I296" s="58">
        <v>748662</v>
      </c>
      <c r="J296" s="58">
        <v>485346</v>
      </c>
      <c r="K296" s="58">
        <v>188450</v>
      </c>
      <c r="L296" s="58">
        <v>74866</v>
      </c>
      <c r="M296" s="61">
        <v>1127568</v>
      </c>
      <c r="N296" s="58">
        <v>534226</v>
      </c>
      <c r="O296" s="58">
        <v>386032</v>
      </c>
      <c r="P296" s="61">
        <v>37</v>
      </c>
      <c r="Q296" s="58">
        <v>13026</v>
      </c>
      <c r="R296" s="58">
        <v>9682</v>
      </c>
      <c r="S296" s="61">
        <v>9</v>
      </c>
      <c r="T296" s="97"/>
      <c r="U296" s="97"/>
      <c r="V296" s="58">
        <v>13953</v>
      </c>
      <c r="W296" s="58">
        <v>1199</v>
      </c>
      <c r="X296" s="74">
        <v>2</v>
      </c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</row>
    <row r="297" spans="1:55">
      <c r="A297" s="45" t="s">
        <v>39</v>
      </c>
      <c r="B297" s="46">
        <v>2002</v>
      </c>
      <c r="C297" s="58">
        <v>2574552</v>
      </c>
      <c r="D297" s="58">
        <v>1840195</v>
      </c>
      <c r="E297" s="58">
        <v>555953</v>
      </c>
      <c r="F297" s="58">
        <v>36847</v>
      </c>
      <c r="G297" s="58">
        <v>32165</v>
      </c>
      <c r="H297" s="61">
        <v>1079</v>
      </c>
      <c r="I297" s="58">
        <v>842154</v>
      </c>
      <c r="J297" s="58">
        <v>544958</v>
      </c>
      <c r="K297" s="58">
        <v>212981</v>
      </c>
      <c r="L297" s="58">
        <v>84215</v>
      </c>
      <c r="M297" s="61">
        <v>1321896</v>
      </c>
      <c r="N297" s="58">
        <v>634505</v>
      </c>
      <c r="O297" s="58">
        <v>439956</v>
      </c>
      <c r="P297" s="61">
        <v>50</v>
      </c>
      <c r="Q297" s="58">
        <v>24255</v>
      </c>
      <c r="R297" s="58">
        <v>22528</v>
      </c>
      <c r="S297" s="61">
        <v>11</v>
      </c>
      <c r="T297" s="97"/>
      <c r="U297" s="97"/>
      <c r="V297" s="58">
        <v>75538</v>
      </c>
      <c r="W297" s="58">
        <v>37544</v>
      </c>
      <c r="X297" s="74">
        <v>7</v>
      </c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</row>
    <row r="298" spans="1:55">
      <c r="A298" s="45" t="s">
        <v>40</v>
      </c>
      <c r="B298" s="46">
        <v>2002</v>
      </c>
      <c r="C298" s="58">
        <v>2377936</v>
      </c>
      <c r="D298" s="58">
        <v>1683033</v>
      </c>
      <c r="E298" s="58">
        <v>530895</v>
      </c>
      <c r="F298" s="58">
        <v>34873</v>
      </c>
      <c r="G298" s="58">
        <v>34873</v>
      </c>
      <c r="H298" s="61">
        <v>985</v>
      </c>
      <c r="I298" s="58">
        <v>600474</v>
      </c>
      <c r="J298" s="58">
        <v>383980</v>
      </c>
      <c r="K298" s="58">
        <v>156446</v>
      </c>
      <c r="L298" s="58">
        <v>60048</v>
      </c>
      <c r="M298" s="61">
        <v>854856</v>
      </c>
      <c r="N298" s="58">
        <v>963974</v>
      </c>
      <c r="O298" s="58">
        <v>600043</v>
      </c>
      <c r="P298" s="61">
        <v>77</v>
      </c>
      <c r="Q298" s="58">
        <v>28402</v>
      </c>
      <c r="R298" s="58">
        <v>19256</v>
      </c>
      <c r="S298" s="61">
        <v>9</v>
      </c>
      <c r="T298" s="97"/>
      <c r="U298" s="97"/>
      <c r="V298" s="58">
        <v>38282</v>
      </c>
      <c r="W298" s="58">
        <v>23528</v>
      </c>
      <c r="X298" s="74">
        <v>4</v>
      </c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</row>
    <row r="299" spans="1:55">
      <c r="A299" s="45" t="s">
        <v>41</v>
      </c>
      <c r="B299" s="46"/>
      <c r="C299" s="48">
        <f t="shared" ref="C299:X299" si="14">SUM(C287:C298)</f>
        <v>29421633</v>
      </c>
      <c r="D299" s="48">
        <f t="shared" si="14"/>
        <v>20932960</v>
      </c>
      <c r="E299" s="48">
        <f t="shared" si="14"/>
        <v>6356416</v>
      </c>
      <c r="F299" s="48">
        <f t="shared" si="14"/>
        <v>425689</v>
      </c>
      <c r="G299" s="48">
        <f t="shared" si="14"/>
        <v>404611.81</v>
      </c>
      <c r="H299" s="49">
        <f t="shared" si="14"/>
        <v>12627</v>
      </c>
      <c r="I299" s="48">
        <f t="shared" si="14"/>
        <v>8798418</v>
      </c>
      <c r="J299" s="48">
        <f t="shared" si="14"/>
        <v>5683170</v>
      </c>
      <c r="K299" s="48">
        <f t="shared" si="14"/>
        <v>2235406</v>
      </c>
      <c r="L299" s="48">
        <f t="shared" si="14"/>
        <v>879842</v>
      </c>
      <c r="M299" s="49">
        <f t="shared" si="14"/>
        <v>13536864</v>
      </c>
      <c r="N299" s="59">
        <f t="shared" si="14"/>
        <v>12145188</v>
      </c>
      <c r="O299" s="59">
        <f t="shared" si="14"/>
        <v>8007734</v>
      </c>
      <c r="P299" s="49">
        <f t="shared" si="14"/>
        <v>868</v>
      </c>
      <c r="Q299" s="59">
        <f t="shared" si="14"/>
        <v>689856</v>
      </c>
      <c r="R299" s="59">
        <f t="shared" si="14"/>
        <v>523255</v>
      </c>
      <c r="S299" s="49">
        <f t="shared" si="14"/>
        <v>222</v>
      </c>
      <c r="T299" s="94"/>
      <c r="U299" s="94"/>
      <c r="V299" s="59">
        <f t="shared" si="14"/>
        <v>376910</v>
      </c>
      <c r="W299" s="59">
        <f t="shared" si="14"/>
        <v>156419</v>
      </c>
      <c r="X299" s="71">
        <f t="shared" si="14"/>
        <v>43</v>
      </c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</row>
    <row r="305" spans="1:55" ht="17.5">
      <c r="A305" s="30" t="s">
        <v>57</v>
      </c>
      <c r="B305" s="31"/>
      <c r="C305" s="32" t="s">
        <v>1</v>
      </c>
      <c r="D305" s="32"/>
      <c r="E305" s="32"/>
      <c r="F305" s="32"/>
      <c r="G305" s="32"/>
      <c r="H305" s="33"/>
      <c r="I305" s="34" t="s">
        <v>14</v>
      </c>
      <c r="J305" s="35"/>
      <c r="K305" s="36"/>
      <c r="L305" s="35"/>
      <c r="M305" s="37"/>
      <c r="N305" s="30" t="s">
        <v>15</v>
      </c>
      <c r="O305" s="32"/>
      <c r="P305" s="33"/>
      <c r="Q305" s="30" t="s">
        <v>16</v>
      </c>
      <c r="R305" s="32"/>
      <c r="S305" s="33"/>
      <c r="T305" s="89"/>
      <c r="U305" s="89"/>
      <c r="V305" s="34" t="s">
        <v>17</v>
      </c>
      <c r="W305" s="35"/>
      <c r="X305" s="68"/>
    </row>
    <row r="306" spans="1:55" ht="52.5">
      <c r="A306" s="39" t="s">
        <v>18</v>
      </c>
      <c r="B306" s="40" t="s">
        <v>19</v>
      </c>
      <c r="C306" s="41" t="s">
        <v>4</v>
      </c>
      <c r="D306" s="42" t="s">
        <v>20</v>
      </c>
      <c r="E306" s="42" t="s">
        <v>21</v>
      </c>
      <c r="F306" s="42" t="s">
        <v>22</v>
      </c>
      <c r="G306" s="42" t="s">
        <v>23</v>
      </c>
      <c r="H306" s="43" t="s">
        <v>24</v>
      </c>
      <c r="I306" s="41" t="s">
        <v>25</v>
      </c>
      <c r="J306" s="42" t="s">
        <v>26</v>
      </c>
      <c r="K306" s="42" t="s">
        <v>21</v>
      </c>
      <c r="L306" s="42" t="s">
        <v>27</v>
      </c>
      <c r="M306" s="43" t="s">
        <v>28</v>
      </c>
      <c r="N306" s="44" t="s">
        <v>4</v>
      </c>
      <c r="O306" s="42" t="s">
        <v>21</v>
      </c>
      <c r="P306" s="43" t="s">
        <v>24</v>
      </c>
      <c r="Q306" s="44" t="s">
        <v>4</v>
      </c>
      <c r="R306" s="42" t="s">
        <v>21</v>
      </c>
      <c r="S306" s="43" t="s">
        <v>24</v>
      </c>
      <c r="T306" s="90"/>
      <c r="U306" s="90"/>
      <c r="V306" s="44" t="s">
        <v>4</v>
      </c>
      <c r="W306" s="42" t="s">
        <v>21</v>
      </c>
      <c r="X306" s="69" t="s">
        <v>24</v>
      </c>
    </row>
    <row r="307" spans="1:55">
      <c r="A307" s="45" t="s">
        <v>29</v>
      </c>
      <c r="B307" s="46">
        <v>2002</v>
      </c>
      <c r="C307" s="58">
        <v>2457296.75</v>
      </c>
      <c r="D307" s="58">
        <v>1754232.27</v>
      </c>
      <c r="E307" s="58">
        <v>530940.30000000005</v>
      </c>
      <c r="F307" s="58">
        <v>35234.83</v>
      </c>
      <c r="G307" s="58">
        <v>35234.83</v>
      </c>
      <c r="H307" s="61">
        <v>1112</v>
      </c>
      <c r="I307" s="58">
        <v>838278</v>
      </c>
      <c r="J307" s="58">
        <v>534807</v>
      </c>
      <c r="K307" s="58">
        <v>219643.2</v>
      </c>
      <c r="L307" s="58">
        <v>83827.8</v>
      </c>
      <c r="M307" s="61">
        <v>1247112</v>
      </c>
      <c r="N307" s="58">
        <v>1770270</v>
      </c>
      <c r="O307" s="58">
        <v>1107985.73</v>
      </c>
      <c r="P307" s="61">
        <v>124</v>
      </c>
      <c r="Q307" s="58">
        <v>67431.47</v>
      </c>
      <c r="R307" s="58">
        <v>51917.120000000003</v>
      </c>
      <c r="S307" s="61">
        <v>22</v>
      </c>
      <c r="T307" s="97"/>
      <c r="U307" s="97"/>
      <c r="V307" s="58">
        <v>12307</v>
      </c>
      <c r="W307" s="58">
        <v>-1711.54</v>
      </c>
      <c r="X307" s="74">
        <v>4</v>
      </c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</row>
    <row r="308" spans="1:55">
      <c r="A308" s="45" t="s">
        <v>30</v>
      </c>
      <c r="B308" s="46">
        <v>2002</v>
      </c>
      <c r="C308" s="58">
        <v>2516078.65</v>
      </c>
      <c r="D308" s="58">
        <v>1797688.18</v>
      </c>
      <c r="E308" s="58">
        <v>544744.57999999996</v>
      </c>
      <c r="F308" s="58">
        <v>35989.550000000003</v>
      </c>
      <c r="G308" s="58">
        <v>29399.13</v>
      </c>
      <c r="H308" s="61">
        <v>1126</v>
      </c>
      <c r="I308" s="58">
        <v>846960</v>
      </c>
      <c r="J308" s="58">
        <v>544908</v>
      </c>
      <c r="K308" s="58">
        <v>217356</v>
      </c>
      <c r="L308" s="58">
        <v>84696</v>
      </c>
      <c r="M308" s="61">
        <v>1268400</v>
      </c>
      <c r="N308" s="58">
        <v>1442716.25</v>
      </c>
      <c r="O308" s="58">
        <v>917852.99</v>
      </c>
      <c r="P308" s="61">
        <v>84</v>
      </c>
      <c r="Q308" s="58">
        <v>79477.78</v>
      </c>
      <c r="R308" s="58">
        <v>57422.78</v>
      </c>
      <c r="S308" s="61">
        <v>28</v>
      </c>
      <c r="T308" s="97"/>
      <c r="U308" s="97"/>
      <c r="V308" s="58">
        <v>99783</v>
      </c>
      <c r="W308" s="58">
        <v>78584.12</v>
      </c>
      <c r="X308" s="74">
        <v>4</v>
      </c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</row>
    <row r="309" spans="1:55">
      <c r="A309" s="45" t="s">
        <v>31</v>
      </c>
      <c r="B309" s="46">
        <v>2002</v>
      </c>
      <c r="C309" s="58">
        <v>2379218.7000000002</v>
      </c>
      <c r="D309" s="58">
        <v>1691690.64</v>
      </c>
      <c r="E309" s="58">
        <v>520641</v>
      </c>
      <c r="F309" s="58">
        <v>34413.96</v>
      </c>
      <c r="G309" s="58">
        <v>35501.26</v>
      </c>
      <c r="H309" s="61">
        <v>1029</v>
      </c>
      <c r="I309" s="58">
        <v>625056</v>
      </c>
      <c r="J309" s="58">
        <v>402827</v>
      </c>
      <c r="K309" s="58">
        <v>159723.4</v>
      </c>
      <c r="L309" s="58">
        <v>62505.599999999999</v>
      </c>
      <c r="M309" s="61">
        <v>917544</v>
      </c>
      <c r="N309" s="58">
        <v>1092079.04</v>
      </c>
      <c r="O309" s="58">
        <v>661660.53</v>
      </c>
      <c r="P309" s="61">
        <v>78</v>
      </c>
      <c r="Q309" s="58">
        <v>117847.27</v>
      </c>
      <c r="R309" s="58">
        <v>87131.41</v>
      </c>
      <c r="S309" s="61">
        <v>30</v>
      </c>
      <c r="T309" s="97"/>
      <c r="U309" s="97"/>
      <c r="V309" s="58">
        <v>86726</v>
      </c>
      <c r="W309" s="58">
        <v>48613.5</v>
      </c>
      <c r="X309" s="74">
        <v>4</v>
      </c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</row>
    <row r="310" spans="1:55">
      <c r="A310" s="45" t="s">
        <v>32</v>
      </c>
      <c r="B310" s="46">
        <v>2002</v>
      </c>
      <c r="C310" s="58">
        <v>2556118</v>
      </c>
      <c r="D310" s="58">
        <v>1849089.49</v>
      </c>
      <c r="E310" s="58">
        <v>529419.09</v>
      </c>
      <c r="F310" s="58">
        <v>35453.519999999997</v>
      </c>
      <c r="G310" s="58">
        <v>35453.519999999997</v>
      </c>
      <c r="H310" s="61">
        <v>1052</v>
      </c>
      <c r="I310" s="58">
        <v>723774</v>
      </c>
      <c r="J310" s="58">
        <v>466343</v>
      </c>
      <c r="K310" s="58">
        <v>185053.6</v>
      </c>
      <c r="L310" s="58">
        <v>72377.399999999994</v>
      </c>
      <c r="M310" s="61">
        <v>1027296</v>
      </c>
      <c r="N310" s="58">
        <v>1511320.39</v>
      </c>
      <c r="O310" s="58">
        <v>946834.43</v>
      </c>
      <c r="P310" s="61">
        <v>100</v>
      </c>
      <c r="Q310" s="58">
        <v>84947.02</v>
      </c>
      <c r="R310" s="58">
        <v>60806.7</v>
      </c>
      <c r="S310" s="61">
        <v>28</v>
      </c>
      <c r="T310" s="97"/>
      <c r="U310" s="97"/>
      <c r="V310" s="58">
        <v>0</v>
      </c>
      <c r="W310" s="58">
        <v>-6190</v>
      </c>
      <c r="X310" s="74">
        <v>2</v>
      </c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</row>
    <row r="311" spans="1:55">
      <c r="A311" s="45" t="s">
        <v>33</v>
      </c>
      <c r="B311" s="46">
        <v>2002</v>
      </c>
      <c r="C311" s="58">
        <v>2181569.5499999998</v>
      </c>
      <c r="D311" s="58">
        <v>1566852.24</v>
      </c>
      <c r="E311" s="58">
        <v>454795.55</v>
      </c>
      <c r="F311" s="58">
        <v>30853.73</v>
      </c>
      <c r="G311" s="58">
        <v>24507.57</v>
      </c>
      <c r="H311" s="61">
        <v>936</v>
      </c>
      <c r="I311" s="58">
        <v>562428</v>
      </c>
      <c r="J311" s="58">
        <v>363250</v>
      </c>
      <c r="K311" s="58">
        <v>142935.20000000001</v>
      </c>
      <c r="L311" s="58">
        <v>56242.8</v>
      </c>
      <c r="M311" s="61">
        <v>827712</v>
      </c>
      <c r="N311" s="58">
        <v>1492581.25</v>
      </c>
      <c r="O311" s="58">
        <v>1022139.97</v>
      </c>
      <c r="P311" s="61">
        <v>132</v>
      </c>
      <c r="Q311" s="58">
        <v>72151.95</v>
      </c>
      <c r="R311" s="58">
        <v>56770.91</v>
      </c>
      <c r="S311" s="61">
        <v>29</v>
      </c>
      <c r="T311" s="97"/>
      <c r="U311" s="97"/>
      <c r="V311" s="58">
        <v>45270</v>
      </c>
      <c r="W311" s="58">
        <v>21092.01</v>
      </c>
      <c r="X311" s="74">
        <v>5</v>
      </c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</row>
    <row r="312" spans="1:55">
      <c r="A312" s="45" t="s">
        <v>34</v>
      </c>
      <c r="B312" s="46">
        <v>2002</v>
      </c>
      <c r="C312" s="58">
        <v>1810746.1</v>
      </c>
      <c r="D312" s="58">
        <v>1326681.77</v>
      </c>
      <c r="E312" s="58">
        <v>331868.06</v>
      </c>
      <c r="F312" s="58">
        <v>24403.1</v>
      </c>
      <c r="G312" s="58">
        <v>25467.34</v>
      </c>
      <c r="H312" s="61">
        <v>993</v>
      </c>
      <c r="I312" s="58">
        <v>643752</v>
      </c>
      <c r="J312" s="58">
        <v>417981</v>
      </c>
      <c r="K312" s="58">
        <v>161395.79999999999</v>
      </c>
      <c r="L312" s="58">
        <v>64375.199999999997</v>
      </c>
      <c r="M312" s="61">
        <v>949128</v>
      </c>
      <c r="N312" s="58">
        <v>2104050</v>
      </c>
      <c r="O312" s="58">
        <v>1296017.1200000001</v>
      </c>
      <c r="P312" s="61">
        <v>133</v>
      </c>
      <c r="Q312" s="58">
        <v>64642.9</v>
      </c>
      <c r="R312" s="58">
        <v>44287.37</v>
      </c>
      <c r="S312" s="61">
        <v>28</v>
      </c>
      <c r="T312" s="97"/>
      <c r="U312" s="97"/>
      <c r="V312" s="58">
        <v>13850</v>
      </c>
      <c r="W312" s="58">
        <v>-5694</v>
      </c>
      <c r="X312" s="74">
        <v>4</v>
      </c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</row>
    <row r="313" spans="1:55">
      <c r="A313" s="45" t="s">
        <v>35</v>
      </c>
      <c r="B313" s="46">
        <v>2003</v>
      </c>
      <c r="C313" s="58">
        <v>2210400.31</v>
      </c>
      <c r="D313" s="58">
        <v>1602788.07</v>
      </c>
      <c r="E313" s="58">
        <v>418518.6</v>
      </c>
      <c r="F313" s="58">
        <v>30509.01</v>
      </c>
      <c r="G313" s="58">
        <v>30517.32</v>
      </c>
      <c r="H313" s="61">
        <v>1063</v>
      </c>
      <c r="I313" s="58">
        <v>730296</v>
      </c>
      <c r="J313" s="58">
        <v>473339</v>
      </c>
      <c r="K313" s="58">
        <v>183927.4</v>
      </c>
      <c r="L313" s="58">
        <v>73029.600000000006</v>
      </c>
      <c r="M313" s="61">
        <v>1089624</v>
      </c>
      <c r="N313" s="58">
        <v>1694126</v>
      </c>
      <c r="O313" s="58">
        <v>1101156.08</v>
      </c>
      <c r="P313" s="61">
        <v>109</v>
      </c>
      <c r="Q313" s="58">
        <v>35354.47</v>
      </c>
      <c r="R313" s="58">
        <v>21956.44</v>
      </c>
      <c r="S313" s="61">
        <v>19</v>
      </c>
      <c r="T313" s="97"/>
      <c r="U313" s="97"/>
      <c r="V313" s="58">
        <v>1880</v>
      </c>
      <c r="W313" s="58">
        <v>1000</v>
      </c>
      <c r="X313" s="74">
        <v>1</v>
      </c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</row>
    <row r="314" spans="1:55">
      <c r="A314" s="45" t="s">
        <v>36</v>
      </c>
      <c r="B314" s="46">
        <v>2003</v>
      </c>
      <c r="C314" s="58">
        <v>1809640.55</v>
      </c>
      <c r="D314" s="58">
        <v>1313320.71</v>
      </c>
      <c r="E314" s="58">
        <v>372182.39</v>
      </c>
      <c r="F314" s="58">
        <v>24948.21</v>
      </c>
      <c r="G314" s="58">
        <v>19340.5</v>
      </c>
      <c r="H314" s="61">
        <v>891</v>
      </c>
      <c r="I314" s="58">
        <v>742542</v>
      </c>
      <c r="J314" s="58">
        <v>480877</v>
      </c>
      <c r="K314" s="58">
        <v>187410.8</v>
      </c>
      <c r="L314" s="58">
        <v>74254.2</v>
      </c>
      <c r="M314" s="61">
        <v>1063488</v>
      </c>
      <c r="N314" s="58">
        <v>610345.1</v>
      </c>
      <c r="O314" s="58">
        <v>338053.66</v>
      </c>
      <c r="P314" s="61">
        <v>44</v>
      </c>
      <c r="Q314" s="58">
        <v>7837</v>
      </c>
      <c r="R314" s="58">
        <v>7042.24</v>
      </c>
      <c r="S314" s="61">
        <v>4</v>
      </c>
      <c r="T314" s="97"/>
      <c r="U314" s="97"/>
      <c r="V314" s="58">
        <v>0</v>
      </c>
      <c r="W314" s="58">
        <v>0</v>
      </c>
      <c r="X314" s="74">
        <v>0</v>
      </c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</row>
    <row r="315" spans="1:55">
      <c r="A315" s="45" t="s">
        <v>37</v>
      </c>
      <c r="B315" s="46">
        <v>2003</v>
      </c>
      <c r="C315" s="58">
        <v>2177220.7999999998</v>
      </c>
      <c r="D315" s="58">
        <v>1571858.92</v>
      </c>
      <c r="E315" s="58">
        <v>460058.4</v>
      </c>
      <c r="F315" s="58">
        <v>30468.639999999999</v>
      </c>
      <c r="G315" s="58">
        <v>31455.31</v>
      </c>
      <c r="H315" s="61">
        <v>990</v>
      </c>
      <c r="I315" s="58">
        <v>782088</v>
      </c>
      <c r="J315" s="58">
        <v>500973</v>
      </c>
      <c r="K315" s="58">
        <v>202906.2</v>
      </c>
      <c r="L315" s="58">
        <v>78208.800000000003</v>
      </c>
      <c r="M315" s="61">
        <v>1055232</v>
      </c>
      <c r="N315" s="58">
        <v>1164156.58</v>
      </c>
      <c r="O315" s="58">
        <v>807585.79</v>
      </c>
      <c r="P315" s="61">
        <v>79</v>
      </c>
      <c r="Q315" s="58">
        <v>8735.7999999999993</v>
      </c>
      <c r="R315" s="58">
        <v>7344.39</v>
      </c>
      <c r="S315" s="61">
        <v>6</v>
      </c>
      <c r="T315" s="97"/>
      <c r="U315" s="97"/>
      <c r="V315" s="58">
        <v>11361</v>
      </c>
      <c r="W315" s="58">
        <v>6924.71</v>
      </c>
      <c r="X315" s="74">
        <v>2</v>
      </c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</row>
    <row r="316" spans="1:55">
      <c r="A316" s="45" t="s">
        <v>38</v>
      </c>
      <c r="B316" s="46">
        <v>2003</v>
      </c>
      <c r="C316" s="58">
        <v>2181234.15</v>
      </c>
      <c r="D316" s="58">
        <v>1548961.54</v>
      </c>
      <c r="E316" s="58">
        <v>466516.3</v>
      </c>
      <c r="F316" s="58">
        <v>31711.45</v>
      </c>
      <c r="G316" s="58">
        <v>31716.44</v>
      </c>
      <c r="H316" s="61">
        <v>997</v>
      </c>
      <c r="I316" s="58">
        <v>746394</v>
      </c>
      <c r="J316" s="58">
        <v>477601</v>
      </c>
      <c r="K316" s="58">
        <v>194153</v>
      </c>
      <c r="L316" s="58">
        <v>74640</v>
      </c>
      <c r="M316" s="61">
        <v>1015296</v>
      </c>
      <c r="N316" s="58">
        <v>596339</v>
      </c>
      <c r="O316" s="58">
        <v>399956.76</v>
      </c>
      <c r="P316" s="61">
        <v>57</v>
      </c>
      <c r="Q316" s="58">
        <v>17503.12</v>
      </c>
      <c r="R316" s="58">
        <v>14104.89</v>
      </c>
      <c r="S316" s="61">
        <v>9</v>
      </c>
      <c r="T316" s="97"/>
      <c r="U316" s="97"/>
      <c r="V316" s="58">
        <v>3103</v>
      </c>
      <c r="W316" s="58">
        <v>-2871.61</v>
      </c>
      <c r="X316" s="74">
        <v>1</v>
      </c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</row>
    <row r="317" spans="1:55">
      <c r="A317" s="45" t="s">
        <v>39</v>
      </c>
      <c r="B317" s="46">
        <v>2003</v>
      </c>
      <c r="C317" s="58">
        <v>2311156.6</v>
      </c>
      <c r="D317" s="58">
        <v>1665675.01</v>
      </c>
      <c r="E317" s="58">
        <v>486754.73</v>
      </c>
      <c r="F317" s="58">
        <v>32426.92</v>
      </c>
      <c r="G317" s="58">
        <v>27779.46</v>
      </c>
      <c r="H317" s="61">
        <v>982</v>
      </c>
      <c r="I317" s="58">
        <v>754656</v>
      </c>
      <c r="J317" s="58">
        <v>481556</v>
      </c>
      <c r="K317" s="58">
        <v>197634.4</v>
      </c>
      <c r="L317" s="58">
        <v>75465.600000000006</v>
      </c>
      <c r="M317" s="61">
        <v>1041144</v>
      </c>
      <c r="N317" s="58">
        <v>940342</v>
      </c>
      <c r="O317" s="58">
        <v>671378.76</v>
      </c>
      <c r="P317" s="61">
        <v>73</v>
      </c>
      <c r="Q317" s="58">
        <v>33898.78</v>
      </c>
      <c r="R317" s="58">
        <v>28935.69</v>
      </c>
      <c r="S317" s="61">
        <v>12</v>
      </c>
      <c r="T317" s="97"/>
      <c r="U317" s="97"/>
      <c r="V317" s="58">
        <v>0</v>
      </c>
      <c r="W317" s="58">
        <v>0</v>
      </c>
      <c r="X317" s="74">
        <v>0</v>
      </c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</row>
    <row r="318" spans="1:55">
      <c r="A318" s="45" t="s">
        <v>40</v>
      </c>
      <c r="B318" s="46">
        <v>2003</v>
      </c>
      <c r="C318" s="58">
        <v>2354112</v>
      </c>
      <c r="D318" s="58">
        <v>1686898</v>
      </c>
      <c r="E318" s="58">
        <v>495765</v>
      </c>
      <c r="F318" s="58">
        <v>33460</v>
      </c>
      <c r="G318" s="58">
        <v>33930</v>
      </c>
      <c r="H318" s="61">
        <v>992</v>
      </c>
      <c r="I318" s="58">
        <v>704652</v>
      </c>
      <c r="J318" s="58">
        <v>450785</v>
      </c>
      <c r="K318" s="58">
        <v>183402</v>
      </c>
      <c r="L318" s="58">
        <v>70465</v>
      </c>
      <c r="M318" s="61">
        <v>1041408</v>
      </c>
      <c r="N318" s="58">
        <v>889681</v>
      </c>
      <c r="O318" s="58">
        <v>536218</v>
      </c>
      <c r="P318" s="61">
        <v>66</v>
      </c>
      <c r="Q318" s="58">
        <v>21799</v>
      </c>
      <c r="R318" s="58">
        <v>18745</v>
      </c>
      <c r="S318" s="61">
        <v>10</v>
      </c>
      <c r="T318" s="97"/>
      <c r="U318" s="97"/>
      <c r="V318" s="58">
        <v>0</v>
      </c>
      <c r="W318" s="58">
        <v>0</v>
      </c>
      <c r="X318" s="74">
        <v>0</v>
      </c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</row>
    <row r="319" spans="1:55">
      <c r="A319" s="45" t="s">
        <v>41</v>
      </c>
      <c r="B319" s="46"/>
      <c r="C319" s="48">
        <f t="shared" ref="C319:X319" si="15">SUM(C307:C318)</f>
        <v>26944792.160000004</v>
      </c>
      <c r="D319" s="48">
        <f t="shared" si="15"/>
        <v>19375736.840000004</v>
      </c>
      <c r="E319" s="48">
        <f t="shared" si="15"/>
        <v>5612204</v>
      </c>
      <c r="F319" s="48">
        <f t="shared" si="15"/>
        <v>379872.92</v>
      </c>
      <c r="G319" s="48">
        <f t="shared" si="15"/>
        <v>360302.68000000005</v>
      </c>
      <c r="H319" s="49">
        <f t="shared" si="15"/>
        <v>12163</v>
      </c>
      <c r="I319" s="48">
        <f t="shared" si="15"/>
        <v>8700876</v>
      </c>
      <c r="J319" s="48">
        <f t="shared" si="15"/>
        <v>5595247</v>
      </c>
      <c r="K319" s="48">
        <f t="shared" si="15"/>
        <v>2235541</v>
      </c>
      <c r="L319" s="48">
        <f t="shared" si="15"/>
        <v>870088</v>
      </c>
      <c r="M319" s="49">
        <f t="shared" si="15"/>
        <v>12543384</v>
      </c>
      <c r="N319" s="59">
        <f t="shared" si="15"/>
        <v>15308006.609999999</v>
      </c>
      <c r="O319" s="59">
        <f t="shared" si="15"/>
        <v>9806839.8200000003</v>
      </c>
      <c r="P319" s="49">
        <f t="shared" si="15"/>
        <v>1079</v>
      </c>
      <c r="Q319" s="59">
        <f t="shared" si="15"/>
        <v>611626.56000000017</v>
      </c>
      <c r="R319" s="59">
        <f t="shared" si="15"/>
        <v>456464.94000000006</v>
      </c>
      <c r="S319" s="49">
        <f t="shared" si="15"/>
        <v>225</v>
      </c>
      <c r="T319" s="94"/>
      <c r="U319" s="94"/>
      <c r="V319" s="59">
        <f t="shared" si="15"/>
        <v>274280</v>
      </c>
      <c r="W319" s="59">
        <f t="shared" si="15"/>
        <v>139747.19</v>
      </c>
      <c r="X319" s="71">
        <f t="shared" si="15"/>
        <v>27</v>
      </c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</row>
    <row r="325" spans="1:24" ht="17.5">
      <c r="A325" s="30" t="s">
        <v>58</v>
      </c>
      <c r="B325" s="31"/>
      <c r="C325" s="32" t="s">
        <v>1</v>
      </c>
      <c r="D325" s="32"/>
      <c r="E325" s="32"/>
      <c r="F325" s="32"/>
      <c r="G325" s="32"/>
      <c r="H325" s="33"/>
      <c r="I325" s="34" t="s">
        <v>14</v>
      </c>
      <c r="J325" s="35"/>
      <c r="K325" s="36"/>
      <c r="L325" s="35"/>
      <c r="M325" s="37"/>
      <c r="N325" s="30" t="s">
        <v>15</v>
      </c>
      <c r="O325" s="32"/>
      <c r="P325" s="33"/>
      <c r="Q325" s="132" t="s">
        <v>16</v>
      </c>
      <c r="R325" s="133"/>
      <c r="S325" s="134"/>
      <c r="T325" s="99"/>
      <c r="U325" s="99"/>
      <c r="X325"/>
    </row>
    <row r="326" spans="1:24" ht="52.5">
      <c r="A326" s="39" t="s">
        <v>18</v>
      </c>
      <c r="B326" s="40" t="s">
        <v>19</v>
      </c>
      <c r="C326" s="41" t="s">
        <v>4</v>
      </c>
      <c r="D326" s="42" t="s">
        <v>20</v>
      </c>
      <c r="E326" s="42" t="s">
        <v>21</v>
      </c>
      <c r="F326" s="42" t="s">
        <v>22</v>
      </c>
      <c r="G326" s="42" t="s">
        <v>23</v>
      </c>
      <c r="H326" s="43" t="s">
        <v>24</v>
      </c>
      <c r="I326" s="41" t="s">
        <v>25</v>
      </c>
      <c r="J326" s="42" t="s">
        <v>26</v>
      </c>
      <c r="K326" s="42" t="s">
        <v>21</v>
      </c>
      <c r="L326" s="42" t="s">
        <v>27</v>
      </c>
      <c r="M326" s="43" t="s">
        <v>28</v>
      </c>
      <c r="N326" s="44" t="s">
        <v>4</v>
      </c>
      <c r="O326" s="42" t="s">
        <v>21</v>
      </c>
      <c r="P326" s="43" t="s">
        <v>24</v>
      </c>
      <c r="Q326" s="44" t="s">
        <v>4</v>
      </c>
      <c r="R326" s="42" t="s">
        <v>21</v>
      </c>
      <c r="S326" s="43" t="s">
        <v>24</v>
      </c>
      <c r="T326" s="100"/>
      <c r="U326" s="100"/>
      <c r="X326"/>
    </row>
    <row r="327" spans="1:24">
      <c r="A327" s="45" t="s">
        <v>29</v>
      </c>
      <c r="B327" s="46">
        <v>2003</v>
      </c>
      <c r="C327" s="58">
        <v>2442716</v>
      </c>
      <c r="D327" s="58">
        <v>1753296</v>
      </c>
      <c r="E327" s="58">
        <v>522270</v>
      </c>
      <c r="F327" s="58">
        <v>34535</v>
      </c>
      <c r="G327" s="58">
        <v>34535</v>
      </c>
      <c r="H327" s="61">
        <v>1103</v>
      </c>
      <c r="I327" s="58">
        <v>1062030</v>
      </c>
      <c r="J327" s="58">
        <v>687092</v>
      </c>
      <c r="K327" s="58">
        <v>268735</v>
      </c>
      <c r="L327" s="58">
        <v>106203</v>
      </c>
      <c r="M327" s="61">
        <v>1287480</v>
      </c>
      <c r="N327" s="58">
        <v>1527110</v>
      </c>
      <c r="O327" s="58">
        <v>959094</v>
      </c>
      <c r="P327" s="61">
        <v>92</v>
      </c>
      <c r="Q327" s="58">
        <v>18675</v>
      </c>
      <c r="R327" s="58">
        <v>10491</v>
      </c>
      <c r="S327" s="61">
        <v>13</v>
      </c>
      <c r="T327" s="101"/>
      <c r="U327" s="101"/>
      <c r="X327"/>
    </row>
    <row r="328" spans="1:24">
      <c r="A328" s="45" t="s">
        <v>30</v>
      </c>
      <c r="B328" s="46">
        <v>2003</v>
      </c>
      <c r="C328" s="58">
        <v>2343792</v>
      </c>
      <c r="D328" s="58">
        <v>1644564</v>
      </c>
      <c r="E328" s="58">
        <v>532467</v>
      </c>
      <c r="F328" s="58">
        <v>35018</v>
      </c>
      <c r="G328" s="58">
        <v>35018</v>
      </c>
      <c r="H328" s="61">
        <v>1041</v>
      </c>
      <c r="I328" s="58">
        <v>810114</v>
      </c>
      <c r="J328" s="58">
        <v>525037</v>
      </c>
      <c r="K328" s="58">
        <v>204066</v>
      </c>
      <c r="L328" s="58">
        <v>81011</v>
      </c>
      <c r="M328" s="61">
        <v>999576</v>
      </c>
      <c r="N328" s="58">
        <v>1111042</v>
      </c>
      <c r="O328" s="58">
        <v>635944</v>
      </c>
      <c r="P328" s="61">
        <v>61</v>
      </c>
      <c r="Q328" s="58">
        <v>23263</v>
      </c>
      <c r="R328" s="58">
        <v>13221</v>
      </c>
      <c r="S328" s="61">
        <v>13</v>
      </c>
      <c r="T328" s="101"/>
      <c r="U328" s="101"/>
      <c r="X328"/>
    </row>
    <row r="329" spans="1:24">
      <c r="A329" s="45" t="s">
        <v>31</v>
      </c>
      <c r="B329" s="46">
        <v>2003</v>
      </c>
      <c r="C329" s="58">
        <v>2490197</v>
      </c>
      <c r="D329" s="58">
        <v>1771948</v>
      </c>
      <c r="E329" s="58">
        <v>533305</v>
      </c>
      <c r="F329" s="58">
        <v>35976</v>
      </c>
      <c r="G329" s="58">
        <v>35976</v>
      </c>
      <c r="H329" s="61">
        <v>1056</v>
      </c>
      <c r="I329" s="58">
        <v>823326</v>
      </c>
      <c r="J329" s="58">
        <v>537918</v>
      </c>
      <c r="K329" s="58">
        <v>203075</v>
      </c>
      <c r="L329" s="58">
        <v>82333</v>
      </c>
      <c r="M329" s="61">
        <v>997704</v>
      </c>
      <c r="N329" s="58">
        <v>828615</v>
      </c>
      <c r="O329" s="58">
        <v>507570</v>
      </c>
      <c r="P329" s="61">
        <v>62</v>
      </c>
      <c r="Q329" s="58">
        <v>34828</v>
      </c>
      <c r="R329" s="58">
        <v>22951</v>
      </c>
      <c r="S329" s="61">
        <v>15</v>
      </c>
      <c r="T329" s="101"/>
      <c r="U329" s="101"/>
      <c r="X329"/>
    </row>
    <row r="330" spans="1:24">
      <c r="A330" s="45" t="s">
        <v>32</v>
      </c>
      <c r="B330" s="46">
        <v>2003</v>
      </c>
      <c r="C330" s="58">
        <v>2308218</v>
      </c>
      <c r="D330" s="58">
        <v>1693412</v>
      </c>
      <c r="E330" s="58">
        <v>455602</v>
      </c>
      <c r="F330" s="58">
        <v>30844</v>
      </c>
      <c r="G330" s="58">
        <v>30844</v>
      </c>
      <c r="H330" s="61">
        <v>952</v>
      </c>
      <c r="I330" s="58">
        <v>822870</v>
      </c>
      <c r="J330" s="58">
        <v>538087</v>
      </c>
      <c r="K330" s="58">
        <v>202496</v>
      </c>
      <c r="L330" s="58">
        <v>82287</v>
      </c>
      <c r="M330" s="61">
        <v>1095960</v>
      </c>
      <c r="N330" s="58">
        <v>1051128</v>
      </c>
      <c r="O330" s="58">
        <v>659298</v>
      </c>
      <c r="P330" s="61">
        <v>69</v>
      </c>
      <c r="Q330" s="58">
        <v>57382</v>
      </c>
      <c r="R330" s="58">
        <v>16163</v>
      </c>
      <c r="S330" s="61">
        <v>26</v>
      </c>
      <c r="T330" s="101"/>
      <c r="U330" s="101"/>
      <c r="X330"/>
    </row>
    <row r="331" spans="1:24">
      <c r="A331" s="45" t="s">
        <v>33</v>
      </c>
      <c r="B331" s="46">
        <v>2003</v>
      </c>
      <c r="C331" s="58">
        <v>2088718</v>
      </c>
      <c r="D331" s="58">
        <v>1509479</v>
      </c>
      <c r="E331" s="58">
        <v>419904</v>
      </c>
      <c r="F331" s="58">
        <v>29114</v>
      </c>
      <c r="G331" s="58">
        <v>29114</v>
      </c>
      <c r="H331" s="61">
        <v>855</v>
      </c>
      <c r="I331" s="58">
        <v>668778</v>
      </c>
      <c r="J331" s="58">
        <v>436543</v>
      </c>
      <c r="K331" s="58">
        <v>165357</v>
      </c>
      <c r="L331" s="58">
        <v>66878</v>
      </c>
      <c r="M331" s="61">
        <v>890112</v>
      </c>
      <c r="N331" s="58">
        <v>1137824</v>
      </c>
      <c r="O331" s="58">
        <v>710648</v>
      </c>
      <c r="P331" s="61">
        <v>98</v>
      </c>
      <c r="Q331" s="58">
        <v>38028</v>
      </c>
      <c r="R331" s="58">
        <v>23865</v>
      </c>
      <c r="S331" s="61">
        <v>16</v>
      </c>
      <c r="T331" s="101"/>
      <c r="U331" s="101"/>
      <c r="X331"/>
    </row>
    <row r="332" spans="1:24">
      <c r="A332" s="45" t="s">
        <v>34</v>
      </c>
      <c r="B332" s="46">
        <v>2003</v>
      </c>
      <c r="C332" s="58">
        <v>1957181</v>
      </c>
      <c r="D332" s="58">
        <v>1445834</v>
      </c>
      <c r="E332" s="58">
        <v>350423</v>
      </c>
      <c r="F332" s="58">
        <v>25807</v>
      </c>
      <c r="G332" s="58">
        <v>25807</v>
      </c>
      <c r="H332" s="61">
        <v>1030</v>
      </c>
      <c r="I332" s="58">
        <v>975228</v>
      </c>
      <c r="J332" s="58">
        <v>635761</v>
      </c>
      <c r="K332" s="58">
        <v>241944</v>
      </c>
      <c r="L332" s="58">
        <v>97523</v>
      </c>
      <c r="M332" s="61">
        <v>1191672</v>
      </c>
      <c r="N332" s="58">
        <v>1576969</v>
      </c>
      <c r="O332" s="58">
        <v>1064253</v>
      </c>
      <c r="P332" s="61">
        <v>124</v>
      </c>
      <c r="Q332" s="58">
        <v>21986</v>
      </c>
      <c r="R332" s="58">
        <v>14238</v>
      </c>
      <c r="S332" s="61">
        <v>16</v>
      </c>
      <c r="T332" s="101"/>
      <c r="U332" s="101"/>
      <c r="X332"/>
    </row>
    <row r="333" spans="1:24">
      <c r="A333" s="45" t="s">
        <v>35</v>
      </c>
      <c r="B333" s="46">
        <v>2004</v>
      </c>
      <c r="C333" s="58">
        <v>1880078</v>
      </c>
      <c r="D333" s="58">
        <v>1398114</v>
      </c>
      <c r="E333" s="58">
        <v>344121</v>
      </c>
      <c r="F333" s="58">
        <v>24480</v>
      </c>
      <c r="G333" s="58">
        <v>24481</v>
      </c>
      <c r="H333" s="61">
        <v>911</v>
      </c>
      <c r="I333" s="58">
        <v>809442</v>
      </c>
      <c r="J333" s="58">
        <v>526474</v>
      </c>
      <c r="K333" s="58">
        <v>202024</v>
      </c>
      <c r="L333" s="58">
        <v>80944</v>
      </c>
      <c r="M333" s="61">
        <v>1088448</v>
      </c>
      <c r="N333" s="58">
        <v>1533925</v>
      </c>
      <c r="O333" s="58">
        <v>925116</v>
      </c>
      <c r="P333" s="61">
        <v>90</v>
      </c>
      <c r="Q333" s="58">
        <v>30178</v>
      </c>
      <c r="R333" s="58">
        <v>24396</v>
      </c>
      <c r="S333" s="61">
        <v>19</v>
      </c>
      <c r="T333" s="101"/>
      <c r="U333" s="101"/>
      <c r="X333"/>
    </row>
    <row r="334" spans="1:24">
      <c r="A334" s="45" t="s">
        <v>36</v>
      </c>
      <c r="B334" s="46">
        <v>2004</v>
      </c>
      <c r="C334" s="58">
        <v>1972520</v>
      </c>
      <c r="D334" s="58">
        <v>1428252</v>
      </c>
      <c r="E334" s="58">
        <v>395716</v>
      </c>
      <c r="F334" s="58">
        <v>27474</v>
      </c>
      <c r="G334" s="58">
        <v>21274</v>
      </c>
      <c r="H334" s="61">
        <v>885</v>
      </c>
      <c r="I334" s="58">
        <v>842496</v>
      </c>
      <c r="J334" s="58">
        <v>548753</v>
      </c>
      <c r="K334" s="58">
        <v>209493</v>
      </c>
      <c r="L334" s="58">
        <v>84250</v>
      </c>
      <c r="M334" s="61">
        <v>1085904</v>
      </c>
      <c r="N334" s="58">
        <v>1321196</v>
      </c>
      <c r="O334" s="58">
        <v>804303</v>
      </c>
      <c r="P334" s="61">
        <v>103</v>
      </c>
      <c r="Q334" s="58">
        <v>26296</v>
      </c>
      <c r="R334" s="58">
        <v>20200</v>
      </c>
      <c r="S334" s="61">
        <v>13</v>
      </c>
      <c r="T334" s="101"/>
      <c r="U334" s="101"/>
      <c r="X334"/>
    </row>
    <row r="335" spans="1:24">
      <c r="A335" s="45" t="s">
        <v>37</v>
      </c>
      <c r="B335" s="46">
        <v>2004</v>
      </c>
      <c r="C335" s="58">
        <v>2454573</v>
      </c>
      <c r="D335" s="58">
        <v>1767783</v>
      </c>
      <c r="E335" s="58">
        <v>512372</v>
      </c>
      <c r="F335" s="58">
        <v>34620</v>
      </c>
      <c r="G335" s="58">
        <v>34620</v>
      </c>
      <c r="H335" s="61">
        <v>1009</v>
      </c>
      <c r="I335" s="58">
        <v>965358</v>
      </c>
      <c r="J335" s="58">
        <v>622918</v>
      </c>
      <c r="K335" s="58">
        <v>245904</v>
      </c>
      <c r="L335" s="58">
        <v>96536</v>
      </c>
      <c r="M335" s="61">
        <v>1247712</v>
      </c>
      <c r="N335" s="58">
        <v>981747</v>
      </c>
      <c r="O335" s="58">
        <v>544709</v>
      </c>
      <c r="P335" s="61">
        <v>67</v>
      </c>
      <c r="Q335" s="58">
        <v>20436</v>
      </c>
      <c r="R335" s="58">
        <v>15085</v>
      </c>
      <c r="S335" s="61">
        <v>15</v>
      </c>
      <c r="T335" s="101"/>
      <c r="U335" s="101"/>
      <c r="X335"/>
    </row>
    <row r="336" spans="1:24">
      <c r="A336" s="45" t="s">
        <v>38</v>
      </c>
      <c r="B336" s="46">
        <v>2004</v>
      </c>
      <c r="C336" s="58">
        <v>2163288</v>
      </c>
      <c r="D336" s="58">
        <v>1571776</v>
      </c>
      <c r="E336" s="58">
        <v>442435</v>
      </c>
      <c r="F336" s="58">
        <v>29749</v>
      </c>
      <c r="G336" s="58">
        <v>14013</v>
      </c>
      <c r="H336" s="61">
        <v>942</v>
      </c>
      <c r="I336" s="58">
        <v>1011642</v>
      </c>
      <c r="J336" s="58">
        <v>650136</v>
      </c>
      <c r="K336" s="58">
        <v>260342</v>
      </c>
      <c r="L336" s="58">
        <v>101164</v>
      </c>
      <c r="M336" s="61">
        <v>1257528</v>
      </c>
      <c r="N336" s="58">
        <v>875490</v>
      </c>
      <c r="O336" s="58">
        <v>685637</v>
      </c>
      <c r="P336" s="61">
        <v>67</v>
      </c>
      <c r="Q336" s="58">
        <v>18826</v>
      </c>
      <c r="R336" s="58">
        <v>15038</v>
      </c>
      <c r="S336" s="61">
        <v>13</v>
      </c>
      <c r="T336" s="101"/>
      <c r="U336" s="101"/>
      <c r="X336"/>
    </row>
    <row r="337" spans="1:24">
      <c r="A337" s="45" t="s">
        <v>39</v>
      </c>
      <c r="B337" s="46">
        <v>2004</v>
      </c>
      <c r="C337" s="58">
        <v>2180252</v>
      </c>
      <c r="D337" s="58">
        <v>1586352</v>
      </c>
      <c r="E337" s="58">
        <v>441821</v>
      </c>
      <c r="F337" s="58">
        <v>30183</v>
      </c>
      <c r="G337" s="58">
        <v>30183</v>
      </c>
      <c r="H337" s="61">
        <v>866</v>
      </c>
      <c r="I337" s="58">
        <v>773724</v>
      </c>
      <c r="J337" s="58">
        <v>497521</v>
      </c>
      <c r="K337" s="58">
        <v>198831</v>
      </c>
      <c r="L337" s="58">
        <v>77372</v>
      </c>
      <c r="M337" s="61">
        <v>1036536</v>
      </c>
      <c r="N337" s="58">
        <v>749443</v>
      </c>
      <c r="O337" s="58">
        <v>471591</v>
      </c>
      <c r="P337" s="61">
        <v>56</v>
      </c>
      <c r="Q337" s="58">
        <v>14720</v>
      </c>
      <c r="R337" s="58">
        <v>12809</v>
      </c>
      <c r="S337" s="61">
        <v>7</v>
      </c>
      <c r="T337" s="101"/>
      <c r="U337" s="101"/>
      <c r="X337"/>
    </row>
    <row r="338" spans="1:24">
      <c r="A338" s="45" t="s">
        <v>40</v>
      </c>
      <c r="B338" s="46">
        <v>2004</v>
      </c>
      <c r="C338" s="58">
        <v>2341877</v>
      </c>
      <c r="D338" s="58">
        <v>1724801</v>
      </c>
      <c r="E338" s="58">
        <v>456535</v>
      </c>
      <c r="F338" s="58">
        <v>30552</v>
      </c>
      <c r="G338" s="58">
        <v>33811</v>
      </c>
      <c r="H338" s="61">
        <v>958</v>
      </c>
      <c r="I338" s="58">
        <v>921180</v>
      </c>
      <c r="J338" s="58">
        <v>592854</v>
      </c>
      <c r="K338" s="58">
        <v>236208</v>
      </c>
      <c r="L338" s="58">
        <v>92118</v>
      </c>
      <c r="M338" s="61">
        <v>1214640</v>
      </c>
      <c r="N338" s="58">
        <v>1203269</v>
      </c>
      <c r="O338" s="58">
        <v>807755</v>
      </c>
      <c r="P338" s="61">
        <v>72</v>
      </c>
      <c r="Q338" s="58">
        <v>17882</v>
      </c>
      <c r="R338" s="58">
        <v>16593</v>
      </c>
      <c r="S338" s="61">
        <v>7</v>
      </c>
      <c r="T338" s="101"/>
      <c r="U338" s="101"/>
      <c r="X338"/>
    </row>
    <row r="339" spans="1:24">
      <c r="A339" s="45" t="s">
        <v>41</v>
      </c>
      <c r="B339" s="46"/>
      <c r="C339" s="48">
        <f t="shared" ref="C339:S339" si="16">SUM(C327:C338)</f>
        <v>26623410</v>
      </c>
      <c r="D339" s="48">
        <f t="shared" si="16"/>
        <v>19295611</v>
      </c>
      <c r="E339" s="48">
        <f t="shared" si="16"/>
        <v>5406971</v>
      </c>
      <c r="F339" s="48">
        <f t="shared" si="16"/>
        <v>368352</v>
      </c>
      <c r="G339" s="48">
        <f t="shared" si="16"/>
        <v>349676</v>
      </c>
      <c r="H339" s="49">
        <f t="shared" si="16"/>
        <v>11608</v>
      </c>
      <c r="I339" s="48">
        <f t="shared" si="16"/>
        <v>10486188</v>
      </c>
      <c r="J339" s="48">
        <f t="shared" si="16"/>
        <v>6799094</v>
      </c>
      <c r="K339" s="48">
        <f t="shared" si="16"/>
        <v>2638475</v>
      </c>
      <c r="L339" s="48">
        <f t="shared" si="16"/>
        <v>1048619</v>
      </c>
      <c r="M339" s="49">
        <f t="shared" si="16"/>
        <v>13393272</v>
      </c>
      <c r="N339" s="59">
        <f t="shared" si="16"/>
        <v>13897758</v>
      </c>
      <c r="O339" s="59">
        <f t="shared" si="16"/>
        <v>8775918</v>
      </c>
      <c r="P339" s="49">
        <f t="shared" si="16"/>
        <v>961</v>
      </c>
      <c r="Q339" s="59">
        <f t="shared" si="16"/>
        <v>322500</v>
      </c>
      <c r="R339" s="59">
        <f t="shared" si="16"/>
        <v>205050</v>
      </c>
      <c r="S339" s="49">
        <f t="shared" si="16"/>
        <v>173</v>
      </c>
      <c r="T339" s="102"/>
      <c r="U339" s="102"/>
      <c r="X339"/>
    </row>
    <row r="340" spans="1:24">
      <c r="X340"/>
    </row>
    <row r="345" spans="1:24" ht="17.5">
      <c r="A345" s="30" t="s">
        <v>59</v>
      </c>
      <c r="B345" s="31"/>
      <c r="C345" s="32" t="s">
        <v>1</v>
      </c>
      <c r="D345" s="32"/>
      <c r="E345" s="32"/>
      <c r="F345" s="32"/>
      <c r="G345" s="32"/>
      <c r="H345" s="33"/>
      <c r="I345" s="34" t="s">
        <v>14</v>
      </c>
      <c r="J345" s="35"/>
      <c r="K345" s="36"/>
      <c r="L345" s="35"/>
      <c r="M345" s="37"/>
      <c r="N345" s="30" t="s">
        <v>15</v>
      </c>
      <c r="O345" s="32"/>
      <c r="P345" s="33"/>
      <c r="Q345" s="30" t="s">
        <v>16</v>
      </c>
      <c r="R345" s="32"/>
      <c r="S345" s="33"/>
      <c r="T345" s="103"/>
      <c r="U345" s="103"/>
    </row>
    <row r="346" spans="1:24" ht="52.5">
      <c r="A346" s="39" t="s">
        <v>18</v>
      </c>
      <c r="B346" s="40" t="s">
        <v>19</v>
      </c>
      <c r="C346" s="41" t="s">
        <v>4</v>
      </c>
      <c r="D346" s="42" t="s">
        <v>20</v>
      </c>
      <c r="E346" s="42" t="s">
        <v>21</v>
      </c>
      <c r="F346" s="42" t="s">
        <v>22</v>
      </c>
      <c r="G346" s="42" t="s">
        <v>23</v>
      </c>
      <c r="H346" s="43" t="s">
        <v>24</v>
      </c>
      <c r="I346" s="41" t="s">
        <v>25</v>
      </c>
      <c r="J346" s="42" t="s">
        <v>26</v>
      </c>
      <c r="K346" s="42" t="s">
        <v>21</v>
      </c>
      <c r="L346" s="42" t="s">
        <v>27</v>
      </c>
      <c r="M346" s="43" t="s">
        <v>28</v>
      </c>
      <c r="N346" s="44" t="s">
        <v>4</v>
      </c>
      <c r="O346" s="42" t="s">
        <v>21</v>
      </c>
      <c r="P346" s="43" t="s">
        <v>24</v>
      </c>
      <c r="Q346" s="44" t="s">
        <v>4</v>
      </c>
      <c r="R346" s="42" t="s">
        <v>21</v>
      </c>
      <c r="S346" s="43" t="s">
        <v>24</v>
      </c>
      <c r="T346" s="100"/>
      <c r="U346" s="100"/>
    </row>
    <row r="347" spans="1:24">
      <c r="A347" s="45" t="s">
        <v>29</v>
      </c>
      <c r="B347" s="46">
        <v>2004</v>
      </c>
      <c r="C347" s="58">
        <v>2264161</v>
      </c>
      <c r="D347" s="58">
        <v>1637431</v>
      </c>
      <c r="E347" s="58">
        <v>476455</v>
      </c>
      <c r="F347" s="58">
        <v>31446</v>
      </c>
      <c r="G347" s="58">
        <v>31446</v>
      </c>
      <c r="H347" s="61">
        <v>932</v>
      </c>
      <c r="I347" s="58">
        <v>929988</v>
      </c>
      <c r="J347" s="58">
        <v>600125</v>
      </c>
      <c r="K347" s="58">
        <v>236864</v>
      </c>
      <c r="L347" s="58">
        <v>92999</v>
      </c>
      <c r="M347" s="61">
        <v>1091472</v>
      </c>
      <c r="N347" s="58">
        <v>1319051</v>
      </c>
      <c r="O347" s="58">
        <v>830707</v>
      </c>
      <c r="P347" s="61">
        <v>82</v>
      </c>
      <c r="Q347" s="58">
        <v>23727</v>
      </c>
      <c r="R347" s="58">
        <v>16732</v>
      </c>
      <c r="S347" s="61">
        <v>15</v>
      </c>
      <c r="T347" s="101"/>
      <c r="U347" s="101"/>
    </row>
    <row r="348" spans="1:24">
      <c r="A348" s="45" t="s">
        <v>30</v>
      </c>
      <c r="B348" s="46">
        <v>2004</v>
      </c>
      <c r="C348" s="58">
        <v>2393423</v>
      </c>
      <c r="D348" s="58">
        <v>1723296</v>
      </c>
      <c r="E348" s="58">
        <v>501580</v>
      </c>
      <c r="F348" s="58">
        <v>33589</v>
      </c>
      <c r="G348" s="58">
        <v>33589</v>
      </c>
      <c r="H348" s="61">
        <v>965</v>
      </c>
      <c r="I348" s="58">
        <v>962568</v>
      </c>
      <c r="J348" s="58">
        <v>619400</v>
      </c>
      <c r="K348" s="58">
        <v>246911</v>
      </c>
      <c r="L348" s="58">
        <v>96257</v>
      </c>
      <c r="M348" s="61">
        <v>1267752</v>
      </c>
      <c r="N348" s="58">
        <v>1316328</v>
      </c>
      <c r="O348" s="58">
        <v>815708</v>
      </c>
      <c r="P348" s="61">
        <v>98</v>
      </c>
      <c r="Q348" s="58">
        <v>24379</v>
      </c>
      <c r="R348" s="58">
        <v>15795</v>
      </c>
      <c r="S348" s="61">
        <v>15</v>
      </c>
      <c r="T348" s="101"/>
      <c r="U348" s="101"/>
    </row>
    <row r="349" spans="1:24">
      <c r="A349" s="45" t="s">
        <v>31</v>
      </c>
      <c r="B349" s="46">
        <v>2004</v>
      </c>
      <c r="C349" s="58">
        <v>2363433</v>
      </c>
      <c r="D349" s="58">
        <v>1697833</v>
      </c>
      <c r="E349" s="58">
        <v>483687</v>
      </c>
      <c r="F349" s="58">
        <v>33370</v>
      </c>
      <c r="G349" s="58">
        <v>26753</v>
      </c>
      <c r="H349" s="61">
        <v>960</v>
      </c>
      <c r="I349" s="58">
        <v>971436</v>
      </c>
      <c r="J349" s="58">
        <v>624998</v>
      </c>
      <c r="K349" s="58">
        <v>249294</v>
      </c>
      <c r="L349" s="58">
        <v>97143</v>
      </c>
      <c r="M349" s="61">
        <v>1239504</v>
      </c>
      <c r="N349" s="58">
        <v>1442202</v>
      </c>
      <c r="O349" s="58">
        <v>948576</v>
      </c>
      <c r="P349" s="61">
        <v>81</v>
      </c>
      <c r="Q349" s="58">
        <v>27598</v>
      </c>
      <c r="R349" s="58">
        <v>15672</v>
      </c>
      <c r="S349" s="61">
        <v>13</v>
      </c>
      <c r="T349" s="101"/>
      <c r="U349" s="101"/>
    </row>
    <row r="350" spans="1:24">
      <c r="A350" s="45" t="s">
        <v>32</v>
      </c>
      <c r="B350" s="46">
        <v>2004</v>
      </c>
      <c r="C350" s="58">
        <v>2151359</v>
      </c>
      <c r="D350" s="58">
        <v>1592114</v>
      </c>
      <c r="E350" s="58">
        <v>414777</v>
      </c>
      <c r="F350" s="58">
        <v>28109</v>
      </c>
      <c r="G350" s="58">
        <v>28109</v>
      </c>
      <c r="H350" s="61">
        <v>886</v>
      </c>
      <c r="I350" s="58">
        <v>953652</v>
      </c>
      <c r="J350" s="58">
        <v>615153</v>
      </c>
      <c r="K350" s="58">
        <v>243134</v>
      </c>
      <c r="L350" s="58">
        <v>95365</v>
      </c>
      <c r="M350" s="61">
        <v>1192128</v>
      </c>
      <c r="N350" s="58">
        <v>1480974</v>
      </c>
      <c r="O350" s="58">
        <v>793997</v>
      </c>
      <c r="P350" s="61">
        <v>104</v>
      </c>
      <c r="Q350" s="58">
        <v>58957</v>
      </c>
      <c r="R350" s="58">
        <v>28665</v>
      </c>
      <c r="S350" s="61">
        <v>32</v>
      </c>
      <c r="T350" s="101"/>
      <c r="U350" s="101"/>
    </row>
    <row r="351" spans="1:24">
      <c r="A351" s="45" t="s">
        <v>33</v>
      </c>
      <c r="B351" s="46">
        <v>2004</v>
      </c>
      <c r="C351" s="58">
        <v>2179427</v>
      </c>
      <c r="D351" s="58">
        <v>1607541</v>
      </c>
      <c r="E351" s="58">
        <v>416332</v>
      </c>
      <c r="F351" s="58">
        <v>28855</v>
      </c>
      <c r="G351" s="58">
        <v>30939</v>
      </c>
      <c r="H351" s="61">
        <v>913</v>
      </c>
      <c r="I351" s="58">
        <v>745896</v>
      </c>
      <c r="J351" s="58">
        <v>481238</v>
      </c>
      <c r="K351" s="58">
        <v>190068</v>
      </c>
      <c r="L351" s="58">
        <v>74590</v>
      </c>
      <c r="M351" s="61">
        <v>920784</v>
      </c>
      <c r="N351" s="58">
        <v>1178008</v>
      </c>
      <c r="O351" s="58">
        <v>690103</v>
      </c>
      <c r="P351" s="61">
        <v>83</v>
      </c>
      <c r="Q351" s="58">
        <v>61347</v>
      </c>
      <c r="R351" s="58">
        <v>41749</v>
      </c>
      <c r="S351" s="61">
        <v>27</v>
      </c>
      <c r="T351" s="101"/>
      <c r="U351" s="101"/>
    </row>
    <row r="352" spans="1:24">
      <c r="A352" s="45" t="s">
        <v>34</v>
      </c>
      <c r="B352" s="46">
        <v>2004</v>
      </c>
      <c r="C352" s="58">
        <v>1897696</v>
      </c>
      <c r="D352" s="58">
        <v>1411158</v>
      </c>
      <c r="E352" s="58">
        <v>343629</v>
      </c>
      <c r="F352" s="58">
        <v>24562</v>
      </c>
      <c r="G352" s="58">
        <v>24562</v>
      </c>
      <c r="H352" s="61">
        <v>916</v>
      </c>
      <c r="I352" s="58">
        <v>962448</v>
      </c>
      <c r="J352" s="58">
        <v>620416</v>
      </c>
      <c r="K352" s="58">
        <v>245787</v>
      </c>
      <c r="L352" s="58">
        <v>96245</v>
      </c>
      <c r="M352" s="61">
        <v>1219272</v>
      </c>
      <c r="N352" s="58">
        <v>1621878</v>
      </c>
      <c r="O352" s="58">
        <v>1035129</v>
      </c>
      <c r="P352" s="61">
        <v>105</v>
      </c>
      <c r="Q352" s="58">
        <v>28010</v>
      </c>
      <c r="R352" s="58">
        <v>15376</v>
      </c>
      <c r="S352" s="61">
        <v>23</v>
      </c>
      <c r="T352" s="101"/>
      <c r="U352" s="101"/>
    </row>
    <row r="353" spans="1:24">
      <c r="A353" s="45" t="s">
        <v>35</v>
      </c>
      <c r="B353" s="46">
        <v>2005</v>
      </c>
      <c r="C353" s="58">
        <v>1613567</v>
      </c>
      <c r="D353" s="58">
        <v>1214949</v>
      </c>
      <c r="E353" s="58">
        <v>271821</v>
      </c>
      <c r="F353" s="58">
        <v>20167</v>
      </c>
      <c r="G353" s="58">
        <v>20146</v>
      </c>
      <c r="H353" s="61">
        <v>908</v>
      </c>
      <c r="I353" s="58">
        <v>921120</v>
      </c>
      <c r="J353" s="58">
        <v>601247</v>
      </c>
      <c r="K353" s="58">
        <v>227761</v>
      </c>
      <c r="L353" s="58">
        <v>92112</v>
      </c>
      <c r="M353" s="61">
        <v>1109280</v>
      </c>
      <c r="N353" s="58">
        <v>1189104</v>
      </c>
      <c r="O353" s="58">
        <v>742051</v>
      </c>
      <c r="P353" s="61">
        <v>99</v>
      </c>
      <c r="Q353" s="58">
        <v>20572</v>
      </c>
      <c r="R353" s="58">
        <v>13845</v>
      </c>
      <c r="S353" s="61">
        <v>14</v>
      </c>
      <c r="T353" s="101"/>
      <c r="U353" s="101"/>
    </row>
    <row r="354" spans="1:24">
      <c r="A354" s="45" t="s">
        <v>36</v>
      </c>
      <c r="B354" s="46">
        <v>2005</v>
      </c>
      <c r="C354" s="58">
        <v>1812125</v>
      </c>
      <c r="D354" s="58">
        <v>1346725</v>
      </c>
      <c r="E354" s="58">
        <v>332176</v>
      </c>
      <c r="F354" s="58">
        <v>23587</v>
      </c>
      <c r="G354" s="58">
        <v>23587</v>
      </c>
      <c r="H354" s="61">
        <v>793</v>
      </c>
      <c r="I354" s="58">
        <v>798108</v>
      </c>
      <c r="J354" s="58">
        <v>520312</v>
      </c>
      <c r="K354" s="58">
        <v>197985</v>
      </c>
      <c r="L354" s="58">
        <v>79811</v>
      </c>
      <c r="M354" s="61">
        <v>1032792</v>
      </c>
      <c r="N354" s="58">
        <v>1608131</v>
      </c>
      <c r="O354" s="58">
        <v>1157281</v>
      </c>
      <c r="P354" s="61">
        <v>76</v>
      </c>
      <c r="Q354" s="58">
        <v>12208</v>
      </c>
      <c r="R354" s="58">
        <v>7728</v>
      </c>
      <c r="S354" s="61">
        <v>12</v>
      </c>
      <c r="T354" s="101"/>
      <c r="U354" s="101"/>
    </row>
    <row r="355" spans="1:24">
      <c r="A355" s="45" t="s">
        <v>37</v>
      </c>
      <c r="B355" s="46">
        <v>2005</v>
      </c>
      <c r="C355" s="58">
        <v>1910290</v>
      </c>
      <c r="D355" s="58">
        <v>1383739</v>
      </c>
      <c r="E355" s="58">
        <v>398884</v>
      </c>
      <c r="F355" s="58">
        <v>26439</v>
      </c>
      <c r="G355" s="58">
        <v>26439</v>
      </c>
      <c r="H355" s="61">
        <v>931</v>
      </c>
      <c r="I355" s="58">
        <v>941184</v>
      </c>
      <c r="J355" s="58">
        <v>612457</v>
      </c>
      <c r="K355" s="58">
        <v>234609</v>
      </c>
      <c r="L355" s="58">
        <v>94118.399999999994</v>
      </c>
      <c r="M355" s="61">
        <v>1154496</v>
      </c>
      <c r="N355" s="58">
        <v>907408</v>
      </c>
      <c r="O355" s="58">
        <v>542700</v>
      </c>
      <c r="P355" s="61">
        <v>55</v>
      </c>
      <c r="Q355" s="58">
        <v>8865</v>
      </c>
      <c r="R355" s="58">
        <v>7173</v>
      </c>
      <c r="S355" s="61">
        <v>10</v>
      </c>
      <c r="T355" s="101"/>
      <c r="U355" s="101"/>
    </row>
    <row r="356" spans="1:24">
      <c r="A356" s="45" t="s">
        <v>38</v>
      </c>
      <c r="B356" s="46">
        <v>2005</v>
      </c>
      <c r="C356" s="58">
        <v>2052007</v>
      </c>
      <c r="D356" s="58">
        <v>1486531</v>
      </c>
      <c r="E356" s="58">
        <v>424864</v>
      </c>
      <c r="F356" s="58">
        <v>28330</v>
      </c>
      <c r="G356" s="58">
        <v>28327</v>
      </c>
      <c r="H356" s="61">
        <v>853</v>
      </c>
      <c r="I356" s="58">
        <v>1041504</v>
      </c>
      <c r="J356" s="58">
        <v>679177</v>
      </c>
      <c r="K356" s="58">
        <v>258177</v>
      </c>
      <c r="L356" s="58">
        <v>104150</v>
      </c>
      <c r="M356" s="61">
        <v>1351896</v>
      </c>
      <c r="N356" s="58">
        <v>628005</v>
      </c>
      <c r="O356" s="58">
        <v>445902</v>
      </c>
      <c r="P356" s="61">
        <v>47</v>
      </c>
      <c r="Q356" s="58">
        <v>17864</v>
      </c>
      <c r="R356" s="58">
        <v>14644</v>
      </c>
      <c r="S356" s="61">
        <v>14</v>
      </c>
      <c r="T356" s="101"/>
      <c r="U356" s="101"/>
    </row>
    <row r="357" spans="1:24">
      <c r="A357" s="45" t="s">
        <v>39</v>
      </c>
      <c r="B357" s="46">
        <v>2005</v>
      </c>
      <c r="C357" s="58">
        <v>2148002</v>
      </c>
      <c r="D357" s="58">
        <v>1567667</v>
      </c>
      <c r="E357" s="58">
        <v>442279</v>
      </c>
      <c r="F357" s="58">
        <v>29053.45</v>
      </c>
      <c r="G357" s="58">
        <v>29053</v>
      </c>
      <c r="H357" s="61">
        <v>893</v>
      </c>
      <c r="I357" s="58">
        <v>864312</v>
      </c>
      <c r="J357" s="58">
        <v>565035</v>
      </c>
      <c r="K357" s="58">
        <v>212846</v>
      </c>
      <c r="L357" s="58">
        <v>86431</v>
      </c>
      <c r="M357" s="61">
        <v>1057608</v>
      </c>
      <c r="N357" s="58">
        <v>822130</v>
      </c>
      <c r="O357" s="58">
        <v>555676</v>
      </c>
      <c r="P357" s="61">
        <v>52</v>
      </c>
      <c r="Q357" s="58">
        <v>20142</v>
      </c>
      <c r="R357" s="58">
        <v>17631</v>
      </c>
      <c r="S357" s="61">
        <v>6</v>
      </c>
      <c r="T357" s="101"/>
      <c r="U357" s="101"/>
    </row>
    <row r="358" spans="1:24">
      <c r="A358" s="45" t="s">
        <v>40</v>
      </c>
      <c r="B358" s="46">
        <v>2005</v>
      </c>
      <c r="C358" s="58">
        <v>2150933</v>
      </c>
      <c r="D358" s="58">
        <v>1586211</v>
      </c>
      <c r="E358" s="58">
        <v>423160</v>
      </c>
      <c r="F358" s="58">
        <v>28355.66</v>
      </c>
      <c r="G358" s="58">
        <v>28380</v>
      </c>
      <c r="H358" s="61">
        <v>927</v>
      </c>
      <c r="I358" s="58">
        <v>905400</v>
      </c>
      <c r="J358" s="58">
        <v>592207</v>
      </c>
      <c r="K358" s="58">
        <v>222653</v>
      </c>
      <c r="L358" s="58">
        <v>90502.2</v>
      </c>
      <c r="M358" s="61">
        <v>1200600</v>
      </c>
      <c r="N358" s="58">
        <v>1127646</v>
      </c>
      <c r="O358" s="58">
        <v>871041</v>
      </c>
      <c r="P358" s="61">
        <v>87</v>
      </c>
      <c r="Q358" s="58">
        <v>35187.120000000003</v>
      </c>
      <c r="R358" s="58">
        <v>32050</v>
      </c>
      <c r="S358" s="61">
        <v>15</v>
      </c>
      <c r="T358" s="101"/>
      <c r="U358" s="101"/>
    </row>
    <row r="359" spans="1:24">
      <c r="A359" s="45" t="s">
        <v>41</v>
      </c>
      <c r="B359" s="46"/>
      <c r="C359" s="48">
        <f t="shared" ref="C359:S359" si="17">SUM(C347:C358)</f>
        <v>24936423</v>
      </c>
      <c r="D359" s="48">
        <f t="shared" si="17"/>
        <v>18255195</v>
      </c>
      <c r="E359" s="48">
        <f t="shared" si="17"/>
        <v>4929644</v>
      </c>
      <c r="F359" s="48">
        <f t="shared" si="17"/>
        <v>335863.11</v>
      </c>
      <c r="G359" s="48">
        <f t="shared" si="17"/>
        <v>331330</v>
      </c>
      <c r="H359" s="49">
        <f t="shared" si="17"/>
        <v>10877</v>
      </c>
      <c r="I359" s="48">
        <f t="shared" si="17"/>
        <v>10997616</v>
      </c>
      <c r="J359" s="48">
        <f t="shared" si="17"/>
        <v>7131765</v>
      </c>
      <c r="K359" s="48">
        <f t="shared" si="17"/>
        <v>2766089</v>
      </c>
      <c r="L359" s="48">
        <f t="shared" si="17"/>
        <v>1099723.6000000001</v>
      </c>
      <c r="M359" s="49">
        <f t="shared" si="17"/>
        <v>13837584</v>
      </c>
      <c r="N359" s="59">
        <f t="shared" si="17"/>
        <v>14640865</v>
      </c>
      <c r="O359" s="59">
        <f t="shared" si="17"/>
        <v>9428871</v>
      </c>
      <c r="P359" s="49">
        <f t="shared" si="17"/>
        <v>969</v>
      </c>
      <c r="Q359" s="59">
        <f t="shared" si="17"/>
        <v>338856.12</v>
      </c>
      <c r="R359" s="59">
        <f t="shared" si="17"/>
        <v>227060</v>
      </c>
      <c r="S359" s="49">
        <f t="shared" si="17"/>
        <v>196</v>
      </c>
      <c r="T359" s="102"/>
      <c r="U359" s="102"/>
    </row>
    <row r="365" spans="1:24" ht="17.5">
      <c r="A365" s="30" t="s">
        <v>60</v>
      </c>
      <c r="B365" s="31"/>
      <c r="C365" s="32" t="s">
        <v>1</v>
      </c>
      <c r="D365" s="32"/>
      <c r="E365" s="32"/>
      <c r="F365" s="32"/>
      <c r="G365" s="32"/>
      <c r="H365" s="33"/>
      <c r="I365" s="34" t="s">
        <v>14</v>
      </c>
      <c r="J365" s="35"/>
      <c r="K365" s="36"/>
      <c r="L365" s="35"/>
      <c r="M365" s="37"/>
      <c r="N365" s="30" t="s">
        <v>15</v>
      </c>
      <c r="O365" s="32"/>
      <c r="P365" s="33"/>
      <c r="Q365" s="30" t="s">
        <v>16</v>
      </c>
      <c r="R365" s="32"/>
      <c r="S365" s="33"/>
      <c r="T365" s="103"/>
      <c r="U365" s="103"/>
      <c r="X365"/>
    </row>
    <row r="366" spans="1:24" ht="52.5">
      <c r="A366" s="39" t="s">
        <v>18</v>
      </c>
      <c r="B366" s="40" t="s">
        <v>19</v>
      </c>
      <c r="C366" s="41" t="s">
        <v>4</v>
      </c>
      <c r="D366" s="42" t="s">
        <v>20</v>
      </c>
      <c r="E366" s="42" t="s">
        <v>21</v>
      </c>
      <c r="F366" s="42" t="s">
        <v>22</v>
      </c>
      <c r="G366" s="42" t="s">
        <v>23</v>
      </c>
      <c r="H366" s="43" t="s">
        <v>24</v>
      </c>
      <c r="I366" s="41" t="s">
        <v>25</v>
      </c>
      <c r="J366" s="42" t="s">
        <v>26</v>
      </c>
      <c r="K366" s="42" t="s">
        <v>21</v>
      </c>
      <c r="L366" s="42" t="s">
        <v>27</v>
      </c>
      <c r="M366" s="43" t="s">
        <v>28</v>
      </c>
      <c r="N366" s="44" t="s">
        <v>4</v>
      </c>
      <c r="O366" s="42" t="s">
        <v>21</v>
      </c>
      <c r="P366" s="43" t="s">
        <v>24</v>
      </c>
      <c r="Q366" s="44" t="s">
        <v>4</v>
      </c>
      <c r="R366" s="42" t="s">
        <v>21</v>
      </c>
      <c r="S366" s="43" t="s">
        <v>24</v>
      </c>
      <c r="T366" s="100"/>
      <c r="U366" s="100"/>
      <c r="X366"/>
    </row>
    <row r="367" spans="1:24">
      <c r="A367" s="45" t="s">
        <v>29</v>
      </c>
      <c r="B367" s="46">
        <v>2005</v>
      </c>
      <c r="C367" s="58">
        <v>2038081</v>
      </c>
      <c r="D367" s="58">
        <v>1467968</v>
      </c>
      <c r="E367" s="58">
        <v>429711</v>
      </c>
      <c r="F367" s="58">
        <v>28620</v>
      </c>
      <c r="G367" s="58">
        <v>28620</v>
      </c>
      <c r="H367" s="61">
        <v>884</v>
      </c>
      <c r="I367" s="58">
        <v>663780</v>
      </c>
      <c r="J367" s="58">
        <v>435086</v>
      </c>
      <c r="K367" s="58">
        <v>162316</v>
      </c>
      <c r="L367" s="58">
        <v>66378</v>
      </c>
      <c r="M367" s="61">
        <v>884520</v>
      </c>
      <c r="N367" s="58">
        <v>1486232</v>
      </c>
      <c r="O367" s="58">
        <v>918419</v>
      </c>
      <c r="P367" s="61">
        <v>90</v>
      </c>
      <c r="Q367" s="58">
        <v>4103</v>
      </c>
      <c r="R367" s="58">
        <v>2336</v>
      </c>
      <c r="S367" s="61">
        <v>11</v>
      </c>
      <c r="T367" s="101"/>
      <c r="U367" s="101"/>
      <c r="X367"/>
    </row>
    <row r="368" spans="1:24">
      <c r="A368" s="45" t="s">
        <v>30</v>
      </c>
      <c r="B368" s="46">
        <v>2005</v>
      </c>
      <c r="C368" s="58">
        <v>2300169</v>
      </c>
      <c r="D368" s="58">
        <v>1659894</v>
      </c>
      <c r="E368" s="58">
        <v>479621</v>
      </c>
      <c r="F368" s="58">
        <v>32141</v>
      </c>
      <c r="G368" s="58">
        <v>32141</v>
      </c>
      <c r="H368" s="61">
        <v>949</v>
      </c>
      <c r="I368" s="58">
        <v>921630</v>
      </c>
      <c r="J368" s="58">
        <v>597946</v>
      </c>
      <c r="K368" s="58">
        <v>231521</v>
      </c>
      <c r="L368" s="58">
        <v>92163</v>
      </c>
      <c r="M368" s="61">
        <v>1261320</v>
      </c>
      <c r="N368" s="58">
        <v>1426105</v>
      </c>
      <c r="O368" s="58">
        <v>855230</v>
      </c>
      <c r="P368" s="61">
        <v>80</v>
      </c>
      <c r="Q368" s="58">
        <v>36683</v>
      </c>
      <c r="R368" s="58">
        <v>19864</v>
      </c>
      <c r="S368" s="61">
        <v>18</v>
      </c>
      <c r="T368" s="101"/>
      <c r="U368" s="101"/>
      <c r="X368"/>
    </row>
    <row r="369" spans="1:24">
      <c r="A369" s="45" t="s">
        <v>31</v>
      </c>
      <c r="B369" s="46">
        <v>2005</v>
      </c>
      <c r="C369" s="58">
        <v>2092196</v>
      </c>
      <c r="D369" s="58">
        <v>1514914</v>
      </c>
      <c r="E369" s="58">
        <v>433214</v>
      </c>
      <c r="F369" s="58">
        <v>28934</v>
      </c>
      <c r="G369" s="58">
        <v>28914</v>
      </c>
      <c r="H369" s="61">
        <v>878</v>
      </c>
      <c r="I369" s="58">
        <v>798840</v>
      </c>
      <c r="J369" s="58">
        <v>520292</v>
      </c>
      <c r="K369" s="58">
        <v>198664</v>
      </c>
      <c r="L369" s="58">
        <v>79884</v>
      </c>
      <c r="M369" s="61">
        <v>983640</v>
      </c>
      <c r="N369" s="58">
        <v>1380251</v>
      </c>
      <c r="O369" s="58">
        <v>849303</v>
      </c>
      <c r="P369" s="61">
        <v>88</v>
      </c>
      <c r="Q369" s="58">
        <v>32882</v>
      </c>
      <c r="R369" s="58">
        <v>20207</v>
      </c>
      <c r="S369" s="61">
        <v>16</v>
      </c>
      <c r="T369" s="101"/>
      <c r="U369" s="101"/>
      <c r="X369"/>
    </row>
    <row r="370" spans="1:24">
      <c r="A370" s="45" t="s">
        <v>32</v>
      </c>
      <c r="B370" s="46">
        <v>2005</v>
      </c>
      <c r="C370" s="58">
        <v>2046184</v>
      </c>
      <c r="D370" s="58">
        <v>1491406</v>
      </c>
      <c r="E370" s="58">
        <v>411553</v>
      </c>
      <c r="F370" s="58">
        <v>27809</v>
      </c>
      <c r="G370" s="58">
        <v>10322</v>
      </c>
      <c r="H370" s="61">
        <v>822</v>
      </c>
      <c r="I370" s="58">
        <v>664260</v>
      </c>
      <c r="J370" s="58">
        <v>429990</v>
      </c>
      <c r="K370" s="58">
        <v>167844</v>
      </c>
      <c r="L370" s="58">
        <v>66426</v>
      </c>
      <c r="M370" s="61">
        <v>928320</v>
      </c>
      <c r="N370" s="58">
        <v>1464985</v>
      </c>
      <c r="O370" s="58">
        <v>889931</v>
      </c>
      <c r="P370" s="61">
        <v>98</v>
      </c>
      <c r="Q370" s="58">
        <v>49103</v>
      </c>
      <c r="R370" s="58">
        <v>26041</v>
      </c>
      <c r="S370" s="61">
        <v>19</v>
      </c>
      <c r="T370" s="101"/>
      <c r="U370" s="101"/>
      <c r="X370"/>
    </row>
    <row r="371" spans="1:24">
      <c r="A371" s="45" t="s">
        <v>33</v>
      </c>
      <c r="B371" s="46">
        <v>2005</v>
      </c>
      <c r="C371" s="58">
        <v>2025698</v>
      </c>
      <c r="D371" s="58">
        <v>1473088</v>
      </c>
      <c r="E371" s="58">
        <v>419000</v>
      </c>
      <c r="F371" s="58">
        <v>27725</v>
      </c>
      <c r="G371" s="58">
        <v>28522</v>
      </c>
      <c r="H371" s="61">
        <v>847</v>
      </c>
      <c r="I371" s="58">
        <v>937110</v>
      </c>
      <c r="J371" s="58">
        <v>609905</v>
      </c>
      <c r="K371" s="58">
        <v>233494</v>
      </c>
      <c r="L371" s="58">
        <v>93711</v>
      </c>
      <c r="M371" s="61">
        <v>1114440</v>
      </c>
      <c r="N371" s="58">
        <v>1848632</v>
      </c>
      <c r="O371" s="58">
        <v>1120345</v>
      </c>
      <c r="P371" s="61">
        <v>106</v>
      </c>
      <c r="Q371" s="58">
        <v>46478</v>
      </c>
      <c r="R371" s="58">
        <v>31969</v>
      </c>
      <c r="S371" s="61">
        <v>26</v>
      </c>
      <c r="T371" s="101"/>
      <c r="U371" s="101"/>
      <c r="X371"/>
    </row>
    <row r="372" spans="1:24">
      <c r="A372" s="45" t="s">
        <v>34</v>
      </c>
      <c r="B372" s="46">
        <v>2005</v>
      </c>
      <c r="C372" s="58">
        <v>1717236</v>
      </c>
      <c r="D372" s="58">
        <v>1291797</v>
      </c>
      <c r="E372" s="58">
        <v>293638</v>
      </c>
      <c r="F372" s="58">
        <v>21493</v>
      </c>
      <c r="G372" s="58">
        <v>21493</v>
      </c>
      <c r="H372" s="61">
        <v>839</v>
      </c>
      <c r="I372" s="58">
        <v>841290</v>
      </c>
      <c r="J372" s="58">
        <v>548288</v>
      </c>
      <c r="K372" s="58">
        <v>208873</v>
      </c>
      <c r="L372" s="58">
        <v>84129</v>
      </c>
      <c r="M372" s="61">
        <v>1029960</v>
      </c>
      <c r="N372" s="58">
        <v>1389878</v>
      </c>
      <c r="O372" s="58">
        <v>898475</v>
      </c>
      <c r="P372" s="61">
        <v>98</v>
      </c>
      <c r="Q372" s="58">
        <v>41352</v>
      </c>
      <c r="R372" s="58">
        <v>22629</v>
      </c>
      <c r="S372" s="61">
        <v>23</v>
      </c>
      <c r="T372" s="101"/>
      <c r="U372" s="101"/>
      <c r="X372"/>
    </row>
    <row r="373" spans="1:24">
      <c r="A373" s="45" t="s">
        <v>35</v>
      </c>
      <c r="B373" s="46">
        <v>2006</v>
      </c>
      <c r="C373" s="58">
        <v>1800886</v>
      </c>
      <c r="D373" s="58">
        <v>1306758</v>
      </c>
      <c r="E373" s="58">
        <v>368797</v>
      </c>
      <c r="F373" s="58">
        <v>24826</v>
      </c>
      <c r="G373" s="58">
        <v>24826</v>
      </c>
      <c r="H373" s="61">
        <v>861</v>
      </c>
      <c r="I373" s="58">
        <v>851670</v>
      </c>
      <c r="J373" s="58">
        <v>554739</v>
      </c>
      <c r="K373" s="58">
        <v>211764</v>
      </c>
      <c r="L373" s="58">
        <v>85167</v>
      </c>
      <c r="M373" s="61">
        <v>1116120</v>
      </c>
      <c r="N373" s="58">
        <v>1588655</v>
      </c>
      <c r="O373" s="58">
        <v>1072322</v>
      </c>
      <c r="P373" s="61">
        <v>101</v>
      </c>
      <c r="Q373" s="58">
        <v>19653</v>
      </c>
      <c r="R373" s="58">
        <v>14010</v>
      </c>
      <c r="S373" s="61">
        <v>12</v>
      </c>
      <c r="T373" s="101"/>
      <c r="U373" s="101"/>
      <c r="X373"/>
    </row>
    <row r="374" spans="1:24">
      <c r="A374" s="45" t="s">
        <v>36</v>
      </c>
      <c r="B374" s="46">
        <v>2006</v>
      </c>
      <c r="C374" s="58">
        <v>1823417</v>
      </c>
      <c r="D374" s="58">
        <v>1314988</v>
      </c>
      <c r="E374" s="58">
        <v>395811</v>
      </c>
      <c r="F374" s="58">
        <v>25504</v>
      </c>
      <c r="G374" s="58">
        <v>25504</v>
      </c>
      <c r="H374" s="61">
        <v>752</v>
      </c>
      <c r="I374" s="58">
        <v>746850</v>
      </c>
      <c r="J374" s="58">
        <v>486878</v>
      </c>
      <c r="K374" s="58">
        <v>185287</v>
      </c>
      <c r="L374" s="58">
        <v>74685</v>
      </c>
      <c r="M374" s="61">
        <v>935640</v>
      </c>
      <c r="N374" s="58">
        <v>851858</v>
      </c>
      <c r="O374" s="58">
        <v>533181</v>
      </c>
      <c r="P374" s="61">
        <v>75</v>
      </c>
      <c r="Q374" s="58">
        <v>24297</v>
      </c>
      <c r="R374" s="58">
        <v>7760</v>
      </c>
      <c r="S374" s="61">
        <v>13</v>
      </c>
      <c r="T374" s="101"/>
      <c r="U374" s="101"/>
      <c r="X374"/>
    </row>
    <row r="375" spans="1:24">
      <c r="A375" s="45" t="s">
        <v>37</v>
      </c>
      <c r="B375" s="46">
        <v>2006</v>
      </c>
      <c r="C375" s="58">
        <v>2152260</v>
      </c>
      <c r="D375" s="58">
        <v>1555720</v>
      </c>
      <c r="E375" s="58">
        <v>449456</v>
      </c>
      <c r="F375" s="58">
        <v>29931</v>
      </c>
      <c r="G375" s="58">
        <v>29933</v>
      </c>
      <c r="H375" s="61">
        <v>907</v>
      </c>
      <c r="I375" s="58">
        <v>1122900</v>
      </c>
      <c r="J375" s="58">
        <v>730087</v>
      </c>
      <c r="K375" s="58">
        <v>280523</v>
      </c>
      <c r="L375" s="58">
        <v>112290</v>
      </c>
      <c r="M375" s="61">
        <v>1392120</v>
      </c>
      <c r="N375" s="58">
        <v>784171</v>
      </c>
      <c r="O375" s="58">
        <v>548905</v>
      </c>
      <c r="P375" s="61">
        <v>51</v>
      </c>
      <c r="Q375" s="58">
        <v>8379</v>
      </c>
      <c r="R375" s="58">
        <v>6615</v>
      </c>
      <c r="S375" s="61">
        <v>11</v>
      </c>
      <c r="T375" s="101"/>
      <c r="U375" s="101"/>
      <c r="X375"/>
    </row>
    <row r="376" spans="1:24">
      <c r="A376" s="45" t="s">
        <v>38</v>
      </c>
      <c r="B376" s="46">
        <v>2006</v>
      </c>
      <c r="C376" s="58">
        <v>1699379</v>
      </c>
      <c r="D376" s="58">
        <v>1232924</v>
      </c>
      <c r="E376" s="58">
        <v>360892</v>
      </c>
      <c r="F376" s="58">
        <v>23434</v>
      </c>
      <c r="G376" s="58">
        <v>23434</v>
      </c>
      <c r="H376" s="61">
        <v>749</v>
      </c>
      <c r="I376" s="58">
        <v>732840</v>
      </c>
      <c r="J376" s="58">
        <v>477420</v>
      </c>
      <c r="K376" s="58">
        <v>182136</v>
      </c>
      <c r="L376" s="58">
        <v>73284</v>
      </c>
      <c r="M376" s="61">
        <v>919440</v>
      </c>
      <c r="N376" s="58">
        <v>531292</v>
      </c>
      <c r="O376" s="58">
        <v>362984</v>
      </c>
      <c r="P376" s="61">
        <v>35</v>
      </c>
      <c r="Q376" s="58">
        <v>23380</v>
      </c>
      <c r="R376" s="58">
        <v>20505</v>
      </c>
      <c r="S376" s="61">
        <v>11</v>
      </c>
      <c r="T376" s="101"/>
      <c r="U376" s="101"/>
      <c r="X376"/>
    </row>
    <row r="377" spans="1:24">
      <c r="A377" s="45" t="s">
        <v>39</v>
      </c>
      <c r="B377" s="46">
        <v>2006</v>
      </c>
      <c r="C377" s="58">
        <v>2103821</v>
      </c>
      <c r="D377" s="58">
        <v>1542872</v>
      </c>
      <c r="E377" s="58">
        <v>427837</v>
      </c>
      <c r="F377" s="58">
        <v>28144</v>
      </c>
      <c r="G377" s="58">
        <v>28144</v>
      </c>
      <c r="H377" s="61">
        <v>892</v>
      </c>
      <c r="I377" s="58">
        <v>896010</v>
      </c>
      <c r="J377" s="58">
        <v>583760</v>
      </c>
      <c r="K377" s="58">
        <v>222649</v>
      </c>
      <c r="L377" s="58">
        <v>89601</v>
      </c>
      <c r="M377" s="61">
        <v>1083000</v>
      </c>
      <c r="N377" s="58">
        <v>538583</v>
      </c>
      <c r="O377" s="58">
        <v>348017</v>
      </c>
      <c r="P377" s="61">
        <v>58</v>
      </c>
      <c r="Q377" s="58">
        <v>24226</v>
      </c>
      <c r="R377" s="58">
        <v>20794</v>
      </c>
      <c r="S377" s="61">
        <v>11</v>
      </c>
      <c r="T377" s="101"/>
      <c r="U377" s="101"/>
      <c r="X377"/>
    </row>
    <row r="378" spans="1:24">
      <c r="A378" s="45" t="s">
        <v>40</v>
      </c>
      <c r="B378" s="46">
        <v>2006</v>
      </c>
      <c r="C378" s="58">
        <v>1942752</v>
      </c>
      <c r="D378" s="58">
        <v>1428981</v>
      </c>
      <c r="E378" s="58">
        <v>390519</v>
      </c>
      <c r="F378" s="58">
        <v>25771</v>
      </c>
      <c r="G378" s="58">
        <v>25771</v>
      </c>
      <c r="H378" s="61">
        <v>829</v>
      </c>
      <c r="I378" s="58">
        <v>798210</v>
      </c>
      <c r="J378" s="58">
        <v>519172</v>
      </c>
      <c r="K378" s="58">
        <v>199217</v>
      </c>
      <c r="L378" s="58">
        <v>79821</v>
      </c>
      <c r="M378" s="61">
        <v>1073880</v>
      </c>
      <c r="N378" s="58">
        <v>1308196</v>
      </c>
      <c r="O378" s="58">
        <v>846439</v>
      </c>
      <c r="P378" s="61">
        <v>84</v>
      </c>
      <c r="Q378" s="58">
        <v>19659</v>
      </c>
      <c r="R378" s="58">
        <v>16938</v>
      </c>
      <c r="S378" s="61">
        <v>12</v>
      </c>
      <c r="T378" s="101"/>
      <c r="U378" s="101"/>
      <c r="X378"/>
    </row>
    <row r="379" spans="1:24">
      <c r="A379" s="45" t="s">
        <v>41</v>
      </c>
      <c r="B379" s="46"/>
      <c r="C379" s="48">
        <f t="shared" ref="C379:S379" si="18">SUM(C367:C378)</f>
        <v>23742079</v>
      </c>
      <c r="D379" s="48">
        <f t="shared" si="18"/>
        <v>17281310</v>
      </c>
      <c r="E379" s="48">
        <f t="shared" si="18"/>
        <v>4860049</v>
      </c>
      <c r="F379" s="48">
        <f t="shared" si="18"/>
        <v>324332</v>
      </c>
      <c r="G379" s="48">
        <f t="shared" si="18"/>
        <v>307624</v>
      </c>
      <c r="H379" s="49">
        <f t="shared" si="18"/>
        <v>10209</v>
      </c>
      <c r="I379" s="48">
        <f t="shared" si="18"/>
        <v>9975390</v>
      </c>
      <c r="J379" s="48">
        <f t="shared" si="18"/>
        <v>6493563</v>
      </c>
      <c r="K379" s="48">
        <f t="shared" si="18"/>
        <v>2484288</v>
      </c>
      <c r="L379" s="48">
        <f t="shared" si="18"/>
        <v>997539</v>
      </c>
      <c r="M379" s="49">
        <f t="shared" si="18"/>
        <v>12722400</v>
      </c>
      <c r="N379" s="59">
        <f t="shared" si="18"/>
        <v>14598838</v>
      </c>
      <c r="O379" s="59">
        <f t="shared" si="18"/>
        <v>9243551</v>
      </c>
      <c r="P379" s="49">
        <f t="shared" si="18"/>
        <v>964</v>
      </c>
      <c r="Q379" s="59">
        <f t="shared" si="18"/>
        <v>330195</v>
      </c>
      <c r="R379" s="59">
        <f t="shared" si="18"/>
        <v>209668</v>
      </c>
      <c r="S379" s="49">
        <f t="shared" si="18"/>
        <v>183</v>
      </c>
      <c r="T379" s="102"/>
      <c r="U379" s="102"/>
      <c r="X379"/>
    </row>
    <row r="380" spans="1:24">
      <c r="X380"/>
    </row>
    <row r="385" spans="1:21" ht="17.5">
      <c r="A385" s="30" t="s">
        <v>79</v>
      </c>
      <c r="B385" s="31"/>
      <c r="C385" s="32" t="s">
        <v>1</v>
      </c>
      <c r="D385" s="32"/>
      <c r="E385" s="32"/>
      <c r="F385" s="32"/>
      <c r="G385" s="32"/>
      <c r="H385" s="33"/>
      <c r="I385" s="34" t="s">
        <v>14</v>
      </c>
      <c r="J385" s="35"/>
      <c r="K385" s="36"/>
      <c r="L385" s="35"/>
      <c r="M385" s="37"/>
      <c r="N385" s="30" t="s">
        <v>15</v>
      </c>
      <c r="O385" s="32"/>
      <c r="P385" s="33"/>
      <c r="Q385" s="30" t="s">
        <v>16</v>
      </c>
      <c r="R385" s="32"/>
      <c r="S385" s="33"/>
      <c r="T385" s="103"/>
      <c r="U385" s="103"/>
    </row>
    <row r="386" spans="1:21" ht="52.5">
      <c r="A386" s="39" t="s">
        <v>18</v>
      </c>
      <c r="B386" s="40" t="s">
        <v>19</v>
      </c>
      <c r="C386" s="41" t="s">
        <v>4</v>
      </c>
      <c r="D386" s="42" t="s">
        <v>20</v>
      </c>
      <c r="E386" s="42" t="s">
        <v>21</v>
      </c>
      <c r="F386" s="42" t="s">
        <v>22</v>
      </c>
      <c r="G386" s="42" t="s">
        <v>23</v>
      </c>
      <c r="H386" s="43" t="s">
        <v>24</v>
      </c>
      <c r="I386" s="41" t="s">
        <v>25</v>
      </c>
      <c r="J386" s="42" t="s">
        <v>26</v>
      </c>
      <c r="K386" s="42" t="s">
        <v>21</v>
      </c>
      <c r="L386" s="42" t="s">
        <v>27</v>
      </c>
      <c r="M386" s="43" t="s">
        <v>28</v>
      </c>
      <c r="N386" s="44" t="s">
        <v>4</v>
      </c>
      <c r="O386" s="42" t="s">
        <v>21</v>
      </c>
      <c r="P386" s="43" t="s">
        <v>24</v>
      </c>
      <c r="Q386" s="44" t="s">
        <v>4</v>
      </c>
      <c r="R386" s="42" t="s">
        <v>21</v>
      </c>
      <c r="S386" s="43" t="s">
        <v>24</v>
      </c>
      <c r="T386" s="100"/>
      <c r="U386" s="100"/>
    </row>
    <row r="387" spans="1:21">
      <c r="A387" s="45" t="s">
        <v>29</v>
      </c>
      <c r="B387" s="46">
        <v>2006</v>
      </c>
      <c r="C387" s="58">
        <v>2010706</v>
      </c>
      <c r="D387" s="58">
        <v>1452776</v>
      </c>
      <c r="E387" s="58">
        <v>423623</v>
      </c>
      <c r="F387" s="58">
        <v>27941</v>
      </c>
      <c r="G387" s="58">
        <v>27941</v>
      </c>
      <c r="H387" s="61">
        <v>861</v>
      </c>
      <c r="I387" s="58">
        <v>923160</v>
      </c>
      <c r="J387" s="58">
        <v>602463</v>
      </c>
      <c r="K387" s="58">
        <v>228381</v>
      </c>
      <c r="L387" s="58">
        <v>92316</v>
      </c>
      <c r="M387" s="61">
        <v>1129080</v>
      </c>
      <c r="N387" s="58">
        <v>1976721</v>
      </c>
      <c r="O387" s="58">
        <v>1323016</v>
      </c>
      <c r="P387" s="61">
        <v>100</v>
      </c>
      <c r="Q387" s="58">
        <v>35934</v>
      </c>
      <c r="R387" s="58">
        <v>29199</v>
      </c>
      <c r="S387" s="61">
        <v>15</v>
      </c>
      <c r="T387" s="101"/>
      <c r="U387" s="101"/>
    </row>
    <row r="388" spans="1:21">
      <c r="A388" s="45" t="s">
        <v>30</v>
      </c>
      <c r="B388" s="46">
        <v>2006</v>
      </c>
      <c r="C388" s="58">
        <v>2103303</v>
      </c>
      <c r="D388" s="58">
        <v>1523865</v>
      </c>
      <c r="E388" s="58">
        <v>444153</v>
      </c>
      <c r="F388" s="58">
        <v>29368</v>
      </c>
      <c r="G388" s="58">
        <v>11957</v>
      </c>
      <c r="H388" s="61">
        <v>863</v>
      </c>
      <c r="I388" s="58">
        <v>907920</v>
      </c>
      <c r="J388" s="58">
        <v>590962</v>
      </c>
      <c r="K388" s="58">
        <v>226166</v>
      </c>
      <c r="L388" s="58">
        <v>90792</v>
      </c>
      <c r="M388" s="61">
        <v>1119720</v>
      </c>
      <c r="N388" s="58">
        <v>1049697</v>
      </c>
      <c r="O388" s="58">
        <v>609150</v>
      </c>
      <c r="P388" s="61">
        <v>70</v>
      </c>
      <c r="Q388" s="58">
        <v>21861</v>
      </c>
      <c r="R388" s="58">
        <v>15874</v>
      </c>
      <c r="S388" s="61">
        <v>13</v>
      </c>
      <c r="T388" s="101"/>
      <c r="U388" s="101"/>
    </row>
    <row r="389" spans="1:21">
      <c r="A389" s="45" t="s">
        <v>31</v>
      </c>
      <c r="B389" s="46">
        <v>2006</v>
      </c>
      <c r="C389" s="58">
        <v>1955099</v>
      </c>
      <c r="D389" s="58">
        <v>1412798</v>
      </c>
      <c r="E389" s="58">
        <v>409720</v>
      </c>
      <c r="F389" s="58">
        <v>27181</v>
      </c>
      <c r="G389" s="58">
        <v>28437</v>
      </c>
      <c r="H389" s="61">
        <v>807</v>
      </c>
      <c r="I389" s="58">
        <v>829740</v>
      </c>
      <c r="J389" s="58">
        <v>539925</v>
      </c>
      <c r="K389" s="58">
        <v>206841</v>
      </c>
      <c r="L389" s="58">
        <v>82974</v>
      </c>
      <c r="M389" s="61">
        <v>1101720</v>
      </c>
      <c r="N389" s="58">
        <v>1174966</v>
      </c>
      <c r="O389" s="58">
        <v>705341</v>
      </c>
      <c r="P389" s="61">
        <v>88</v>
      </c>
      <c r="Q389" s="58">
        <v>31240</v>
      </c>
      <c r="R389" s="58">
        <v>17727</v>
      </c>
      <c r="S389" s="61">
        <v>14</v>
      </c>
      <c r="T389" s="101"/>
      <c r="U389" s="101"/>
    </row>
    <row r="390" spans="1:21">
      <c r="A390" s="45" t="s">
        <v>32</v>
      </c>
      <c r="B390" s="46">
        <v>2006</v>
      </c>
      <c r="C390" s="58">
        <v>2076005</v>
      </c>
      <c r="D390" s="58">
        <v>1529552</v>
      </c>
      <c r="E390" s="58">
        <v>404098</v>
      </c>
      <c r="F390" s="58">
        <v>27443</v>
      </c>
      <c r="G390" s="58">
        <v>27378</v>
      </c>
      <c r="H390" s="61">
        <v>854</v>
      </c>
      <c r="I390" s="58">
        <v>843300</v>
      </c>
      <c r="J390" s="58">
        <v>550634</v>
      </c>
      <c r="K390" s="58">
        <v>208336</v>
      </c>
      <c r="L390" s="58">
        <v>84330</v>
      </c>
      <c r="M390" s="61">
        <v>1044120</v>
      </c>
      <c r="N390" s="58">
        <v>1426163</v>
      </c>
      <c r="O390" s="58">
        <v>916535</v>
      </c>
      <c r="P390" s="61">
        <v>94</v>
      </c>
      <c r="Q390" s="58">
        <v>44401</v>
      </c>
      <c r="R390" s="58">
        <v>20302</v>
      </c>
      <c r="S390" s="61">
        <v>26</v>
      </c>
      <c r="T390" s="101"/>
      <c r="U390" s="101"/>
    </row>
    <row r="391" spans="1:21">
      <c r="A391" s="45" t="s">
        <v>33</v>
      </c>
      <c r="B391" s="46">
        <v>2006</v>
      </c>
      <c r="C391" s="58">
        <v>1849267</v>
      </c>
      <c r="D391" s="58">
        <v>1342406</v>
      </c>
      <c r="E391" s="58">
        <v>379076</v>
      </c>
      <c r="F391" s="58">
        <v>25376</v>
      </c>
      <c r="G391" s="58">
        <v>25436</v>
      </c>
      <c r="H391" s="61">
        <v>791</v>
      </c>
      <c r="I391" s="58">
        <v>779250</v>
      </c>
      <c r="J391" s="58">
        <v>509820</v>
      </c>
      <c r="K391" s="58">
        <v>191505</v>
      </c>
      <c r="L391" s="58">
        <v>77925</v>
      </c>
      <c r="M391" s="61">
        <v>997080</v>
      </c>
      <c r="N391" s="58">
        <v>1710948</v>
      </c>
      <c r="O391" s="58">
        <v>1213011</v>
      </c>
      <c r="P391" s="61">
        <v>107</v>
      </c>
      <c r="Q391" s="58">
        <v>25770</v>
      </c>
      <c r="R391" s="58">
        <v>17536</v>
      </c>
      <c r="S391" s="61">
        <v>15</v>
      </c>
      <c r="T391" s="101"/>
      <c r="U391" s="101"/>
    </row>
    <row r="392" spans="1:21">
      <c r="A392" s="45" t="s">
        <v>34</v>
      </c>
      <c r="B392" s="46">
        <v>2006</v>
      </c>
      <c r="C392" s="58">
        <v>1673763</v>
      </c>
      <c r="D392" s="58">
        <v>1231810</v>
      </c>
      <c r="E392" s="58">
        <v>329422</v>
      </c>
      <c r="F392" s="58">
        <v>22122</v>
      </c>
      <c r="G392" s="58">
        <v>22126</v>
      </c>
      <c r="H392" s="61">
        <v>801</v>
      </c>
      <c r="I392" s="58">
        <v>834030</v>
      </c>
      <c r="J392" s="58">
        <v>544651</v>
      </c>
      <c r="K392" s="58">
        <v>205976</v>
      </c>
      <c r="L392" s="58">
        <v>83403</v>
      </c>
      <c r="M392" s="61">
        <v>1031400</v>
      </c>
      <c r="N392" s="58">
        <v>1187935</v>
      </c>
      <c r="O392" s="58">
        <v>690400</v>
      </c>
      <c r="P392" s="61">
        <v>98</v>
      </c>
      <c r="Q392" s="58">
        <v>41067</v>
      </c>
      <c r="R392" s="58">
        <v>30881</v>
      </c>
      <c r="S392" s="61">
        <v>28</v>
      </c>
      <c r="T392" s="101"/>
      <c r="U392" s="101"/>
    </row>
    <row r="393" spans="1:21">
      <c r="A393" s="45" t="s">
        <v>35</v>
      </c>
      <c r="B393" s="46">
        <v>2007</v>
      </c>
      <c r="C393" s="58">
        <v>1894536</v>
      </c>
      <c r="D393" s="58">
        <v>1405064</v>
      </c>
      <c r="E393" s="58">
        <v>350534</v>
      </c>
      <c r="F393" s="58">
        <v>24597</v>
      </c>
      <c r="G393" s="58">
        <v>24598</v>
      </c>
      <c r="H393" s="61">
        <v>810</v>
      </c>
      <c r="I393" s="58">
        <v>884400</v>
      </c>
      <c r="J393" s="58">
        <v>578632</v>
      </c>
      <c r="K393" s="58">
        <v>217328</v>
      </c>
      <c r="L393" s="58">
        <v>88440</v>
      </c>
      <c r="M393" s="61">
        <v>1072320</v>
      </c>
      <c r="N393" s="58">
        <v>1673882</v>
      </c>
      <c r="O393" s="58">
        <v>1122978</v>
      </c>
      <c r="P393" s="61">
        <v>109</v>
      </c>
      <c r="Q393" s="58">
        <v>29463</v>
      </c>
      <c r="R393" s="58">
        <v>17035</v>
      </c>
      <c r="S393" s="61">
        <v>20</v>
      </c>
      <c r="T393" s="101"/>
      <c r="U393" s="101"/>
    </row>
    <row r="394" spans="1:21">
      <c r="A394" s="45" t="s">
        <v>36</v>
      </c>
      <c r="B394" s="46">
        <v>2007</v>
      </c>
      <c r="C394" s="58">
        <v>1611545</v>
      </c>
      <c r="D394" s="58">
        <v>1191330</v>
      </c>
      <c r="E394" s="58">
        <v>321868</v>
      </c>
      <c r="F394" s="58">
        <v>21154</v>
      </c>
      <c r="G394" s="58">
        <v>21154</v>
      </c>
      <c r="H394" s="61">
        <v>730</v>
      </c>
      <c r="I394" s="58">
        <v>749790</v>
      </c>
      <c r="J394" s="58">
        <v>489720</v>
      </c>
      <c r="K394" s="58">
        <v>185091</v>
      </c>
      <c r="L394" s="58">
        <v>74979</v>
      </c>
      <c r="M394" s="61">
        <v>915000</v>
      </c>
      <c r="N394" s="58">
        <v>763512</v>
      </c>
      <c r="O394" s="58">
        <v>521666</v>
      </c>
      <c r="P394" s="61">
        <v>57</v>
      </c>
      <c r="Q394" s="58">
        <v>12744</v>
      </c>
      <c r="R394" s="58">
        <v>10993</v>
      </c>
      <c r="S394" s="61">
        <v>11</v>
      </c>
      <c r="T394" s="101"/>
      <c r="U394" s="101"/>
    </row>
    <row r="395" spans="1:21">
      <c r="A395" s="45" t="s">
        <v>37</v>
      </c>
      <c r="B395" s="46">
        <v>2007</v>
      </c>
      <c r="C395" s="58">
        <v>1827659</v>
      </c>
      <c r="D395" s="58">
        <v>1343942</v>
      </c>
      <c r="E395" s="58">
        <v>355730</v>
      </c>
      <c r="F395" s="58">
        <v>24254</v>
      </c>
      <c r="G395" s="58">
        <v>24254</v>
      </c>
      <c r="H395" s="61">
        <v>809</v>
      </c>
      <c r="I395" s="58">
        <v>954480</v>
      </c>
      <c r="J395" s="58">
        <v>625195</v>
      </c>
      <c r="K395" s="58">
        <v>233837</v>
      </c>
      <c r="L395" s="58">
        <v>95448</v>
      </c>
      <c r="M395" s="61">
        <v>1197960</v>
      </c>
      <c r="N395" s="58">
        <v>456100</v>
      </c>
      <c r="O395" s="58">
        <v>321573</v>
      </c>
      <c r="P395" s="61">
        <v>48</v>
      </c>
      <c r="Q395" s="58">
        <v>3707</v>
      </c>
      <c r="R395" s="58">
        <v>2678</v>
      </c>
      <c r="S395" s="61">
        <v>5</v>
      </c>
      <c r="T395" s="101"/>
      <c r="U395" s="101"/>
    </row>
    <row r="396" spans="1:21">
      <c r="A396" s="45" t="s">
        <v>38</v>
      </c>
      <c r="B396" s="46">
        <v>2007</v>
      </c>
      <c r="C396" s="58">
        <v>1707368</v>
      </c>
      <c r="D396" s="58">
        <v>1228676</v>
      </c>
      <c r="E396" s="58">
        <v>366147</v>
      </c>
      <c r="F396" s="58">
        <v>24004</v>
      </c>
      <c r="G396" s="58">
        <v>24004</v>
      </c>
      <c r="H396" s="61">
        <v>784</v>
      </c>
      <c r="I396" s="58">
        <v>903680</v>
      </c>
      <c r="J396" s="58">
        <v>592041</v>
      </c>
      <c r="K396" s="58">
        <v>221271</v>
      </c>
      <c r="L396" s="58">
        <v>90368</v>
      </c>
      <c r="M396" s="61">
        <v>1131760</v>
      </c>
      <c r="N396" s="58">
        <v>437632</v>
      </c>
      <c r="O396" s="58">
        <v>324724</v>
      </c>
      <c r="P396" s="61">
        <v>37</v>
      </c>
      <c r="Q396" s="58">
        <v>20355</v>
      </c>
      <c r="R396" s="58">
        <v>17108</v>
      </c>
      <c r="S396" s="61">
        <v>8</v>
      </c>
      <c r="T396" s="101"/>
      <c r="U396" s="101"/>
    </row>
    <row r="397" spans="1:21">
      <c r="A397" s="45" t="s">
        <v>39</v>
      </c>
      <c r="B397" s="46">
        <v>2007</v>
      </c>
      <c r="C397" s="58">
        <v>1972092</v>
      </c>
      <c r="D397" s="58">
        <v>1446461</v>
      </c>
      <c r="E397" s="58">
        <v>402589</v>
      </c>
      <c r="F397" s="58">
        <v>26318</v>
      </c>
      <c r="G397" s="58">
        <v>26318</v>
      </c>
      <c r="H397" s="61">
        <v>820</v>
      </c>
      <c r="I397" s="58">
        <v>843150</v>
      </c>
      <c r="J397" s="58">
        <v>553194</v>
      </c>
      <c r="K397" s="58">
        <v>205641</v>
      </c>
      <c r="L397" s="58">
        <v>84315</v>
      </c>
      <c r="M397" s="61">
        <v>1067200</v>
      </c>
      <c r="N397" s="58">
        <v>540390</v>
      </c>
      <c r="O397" s="58">
        <v>363533</v>
      </c>
      <c r="P397" s="61">
        <v>61</v>
      </c>
      <c r="Q397" s="58">
        <v>13896</v>
      </c>
      <c r="R397" s="58">
        <v>12588</v>
      </c>
      <c r="S397" s="61">
        <v>6</v>
      </c>
      <c r="T397" s="101"/>
      <c r="U397" s="101"/>
    </row>
    <row r="398" spans="1:21">
      <c r="A398" s="45" t="s">
        <v>40</v>
      </c>
      <c r="B398" s="46">
        <v>2007</v>
      </c>
      <c r="C398" s="58">
        <v>1749560</v>
      </c>
      <c r="D398" s="58">
        <v>1277788</v>
      </c>
      <c r="E398" s="58">
        <v>367538</v>
      </c>
      <c r="F398" s="58">
        <v>23291</v>
      </c>
      <c r="G398" s="58">
        <v>23291</v>
      </c>
      <c r="H398" s="61">
        <v>755</v>
      </c>
      <c r="I398" s="58">
        <v>655720</v>
      </c>
      <c r="J398" s="58">
        <v>429453</v>
      </c>
      <c r="K398" s="58">
        <v>160695</v>
      </c>
      <c r="L398" s="58">
        <v>65572</v>
      </c>
      <c r="M398" s="61">
        <v>867720</v>
      </c>
      <c r="N398" s="58">
        <v>1177254</v>
      </c>
      <c r="O398" s="58">
        <v>772766</v>
      </c>
      <c r="P398" s="61">
        <v>79</v>
      </c>
      <c r="Q398" s="58">
        <v>29477</v>
      </c>
      <c r="R398" s="58">
        <v>25658</v>
      </c>
      <c r="S398" s="61">
        <v>15</v>
      </c>
      <c r="T398" s="101"/>
      <c r="U398" s="101"/>
    </row>
    <row r="399" spans="1:21">
      <c r="A399" s="45" t="s">
        <v>41</v>
      </c>
      <c r="B399" s="46"/>
      <c r="C399" s="48">
        <f t="shared" ref="C399:S399" si="19">SUM(C387:C398)</f>
        <v>22430903</v>
      </c>
      <c r="D399" s="48">
        <f t="shared" si="19"/>
        <v>16386468</v>
      </c>
      <c r="E399" s="48">
        <f t="shared" si="19"/>
        <v>4554498</v>
      </c>
      <c r="F399" s="48">
        <f t="shared" si="19"/>
        <v>303049</v>
      </c>
      <c r="G399" s="48">
        <f t="shared" si="19"/>
        <v>286894</v>
      </c>
      <c r="H399" s="49">
        <f t="shared" si="19"/>
        <v>9685</v>
      </c>
      <c r="I399" s="48">
        <f t="shared" si="19"/>
        <v>10108620</v>
      </c>
      <c r="J399" s="48">
        <f t="shared" si="19"/>
        <v>6606690</v>
      </c>
      <c r="K399" s="48">
        <f t="shared" si="19"/>
        <v>2491068</v>
      </c>
      <c r="L399" s="48">
        <f t="shared" si="19"/>
        <v>1010862</v>
      </c>
      <c r="M399" s="49">
        <f t="shared" si="19"/>
        <v>12675080</v>
      </c>
      <c r="N399" s="59">
        <f t="shared" si="19"/>
        <v>13575200</v>
      </c>
      <c r="O399" s="59">
        <f t="shared" si="19"/>
        <v>8884693</v>
      </c>
      <c r="P399" s="49">
        <f t="shared" si="19"/>
        <v>948</v>
      </c>
      <c r="Q399" s="59">
        <f t="shared" si="19"/>
        <v>309915</v>
      </c>
      <c r="R399" s="59">
        <f t="shared" si="19"/>
        <v>217579</v>
      </c>
      <c r="S399" s="49">
        <f t="shared" si="19"/>
        <v>176</v>
      </c>
      <c r="T399" s="102"/>
      <c r="U399" s="102"/>
    </row>
    <row r="406" spans="1:21" ht="17.5">
      <c r="A406" s="30" t="s">
        <v>81</v>
      </c>
      <c r="B406" s="31"/>
      <c r="C406" s="32" t="s">
        <v>1</v>
      </c>
      <c r="D406" s="32"/>
      <c r="E406" s="32"/>
      <c r="F406" s="32"/>
      <c r="G406" s="32"/>
      <c r="H406" s="33"/>
      <c r="I406" s="34" t="s">
        <v>14</v>
      </c>
      <c r="J406" s="35"/>
      <c r="K406" s="36"/>
      <c r="L406" s="35"/>
      <c r="M406" s="37"/>
      <c r="N406" s="30" t="s">
        <v>15</v>
      </c>
      <c r="O406" s="32"/>
      <c r="P406" s="33"/>
      <c r="Q406" s="34" t="s">
        <v>16</v>
      </c>
      <c r="R406" s="35"/>
      <c r="S406" s="38"/>
      <c r="T406" s="105" t="s">
        <v>89</v>
      </c>
      <c r="U406" s="33"/>
    </row>
    <row r="407" spans="1:21" ht="52.5">
      <c r="A407" s="39" t="s">
        <v>18</v>
      </c>
      <c r="B407" s="40" t="s">
        <v>19</v>
      </c>
      <c r="C407" s="41" t="s">
        <v>4</v>
      </c>
      <c r="D407" s="42" t="s">
        <v>20</v>
      </c>
      <c r="E407" s="42" t="s">
        <v>21</v>
      </c>
      <c r="F407" s="42" t="s">
        <v>22</v>
      </c>
      <c r="G407" s="42" t="s">
        <v>23</v>
      </c>
      <c r="H407" s="43" t="s">
        <v>24</v>
      </c>
      <c r="I407" s="41" t="s">
        <v>25</v>
      </c>
      <c r="J407" s="42" t="s">
        <v>26</v>
      </c>
      <c r="K407" s="42" t="s">
        <v>21</v>
      </c>
      <c r="L407" s="42" t="s">
        <v>27</v>
      </c>
      <c r="M407" s="43" t="s">
        <v>28</v>
      </c>
      <c r="N407" s="44" t="s">
        <v>4</v>
      </c>
      <c r="O407" s="42" t="s">
        <v>21</v>
      </c>
      <c r="P407" s="43" t="s">
        <v>24</v>
      </c>
      <c r="Q407" s="44" t="s">
        <v>4</v>
      </c>
      <c r="R407" s="42" t="s">
        <v>21</v>
      </c>
      <c r="S407" s="43" t="s">
        <v>24</v>
      </c>
      <c r="T407" s="44" t="s">
        <v>90</v>
      </c>
      <c r="U407" s="40" t="s">
        <v>28</v>
      </c>
    </row>
    <row r="408" spans="1:21">
      <c r="A408" s="45" t="s">
        <v>29</v>
      </c>
      <c r="B408" s="46">
        <v>2007</v>
      </c>
      <c r="C408" s="58">
        <v>1971576</v>
      </c>
      <c r="D408" s="58">
        <v>1413029</v>
      </c>
      <c r="E408" s="58">
        <v>423420</v>
      </c>
      <c r="F408" s="58">
        <v>28027</v>
      </c>
      <c r="G408" s="58">
        <v>28027</v>
      </c>
      <c r="H408" s="61">
        <v>876</v>
      </c>
      <c r="I408" s="58">
        <v>925870</v>
      </c>
      <c r="J408" s="58">
        <v>606418</v>
      </c>
      <c r="K408" s="58">
        <v>226865</v>
      </c>
      <c r="L408" s="58">
        <v>92587</v>
      </c>
      <c r="M408" s="61">
        <v>1126080</v>
      </c>
      <c r="N408" s="58">
        <v>1401675</v>
      </c>
      <c r="O408" s="58">
        <v>904266</v>
      </c>
      <c r="P408" s="61">
        <v>98</v>
      </c>
      <c r="Q408" s="58">
        <v>26083</v>
      </c>
      <c r="R408" s="58">
        <v>17743</v>
      </c>
      <c r="S408" s="61">
        <v>19</v>
      </c>
      <c r="T408" s="64">
        <v>0</v>
      </c>
      <c r="U408" s="106">
        <v>0</v>
      </c>
    </row>
    <row r="409" spans="1:21">
      <c r="A409" s="45" t="s">
        <v>30</v>
      </c>
      <c r="B409" s="46">
        <v>2007</v>
      </c>
      <c r="C409" s="58">
        <v>1978130</v>
      </c>
      <c r="D409" s="58">
        <v>1426964</v>
      </c>
      <c r="E409" s="58">
        <v>414277</v>
      </c>
      <c r="F409" s="58">
        <v>27593</v>
      </c>
      <c r="G409" s="58">
        <v>27593</v>
      </c>
      <c r="H409" s="61">
        <v>849</v>
      </c>
      <c r="I409" s="58">
        <v>958060</v>
      </c>
      <c r="J409" s="58">
        <v>625950</v>
      </c>
      <c r="K409" s="58">
        <v>236304</v>
      </c>
      <c r="L409" s="58">
        <v>95806</v>
      </c>
      <c r="M409" s="61">
        <v>1235400</v>
      </c>
      <c r="N409" s="58">
        <v>1360536</v>
      </c>
      <c r="O409" s="58">
        <v>777798</v>
      </c>
      <c r="P409" s="61">
        <v>78</v>
      </c>
      <c r="Q409" s="58">
        <v>26285</v>
      </c>
      <c r="R409" s="58">
        <v>18760</v>
      </c>
      <c r="S409" s="61">
        <v>15</v>
      </c>
      <c r="T409" s="64">
        <v>0</v>
      </c>
      <c r="U409" s="106">
        <v>0</v>
      </c>
    </row>
    <row r="410" spans="1:21">
      <c r="A410" s="45" t="s">
        <v>31</v>
      </c>
      <c r="B410" s="46">
        <v>2007</v>
      </c>
      <c r="C410" s="58">
        <v>1744006</v>
      </c>
      <c r="D410" s="58">
        <v>1260845</v>
      </c>
      <c r="E410" s="58">
        <v>370399</v>
      </c>
      <c r="F410" s="58">
        <v>24208</v>
      </c>
      <c r="G410" s="58">
        <v>9093</v>
      </c>
      <c r="H410" s="61">
        <v>741</v>
      </c>
      <c r="I410" s="58">
        <v>773190</v>
      </c>
      <c r="J410" s="58">
        <v>504283</v>
      </c>
      <c r="K410" s="58">
        <v>191588</v>
      </c>
      <c r="L410" s="58">
        <v>77319</v>
      </c>
      <c r="M410" s="61">
        <v>954720</v>
      </c>
      <c r="N410" s="58">
        <v>1316878</v>
      </c>
      <c r="O410" s="58">
        <v>833474</v>
      </c>
      <c r="P410" s="61">
        <v>85</v>
      </c>
      <c r="Q410" s="58">
        <v>50772</v>
      </c>
      <c r="R410" s="58">
        <v>29655</v>
      </c>
      <c r="S410" s="61">
        <v>20</v>
      </c>
      <c r="T410" s="64">
        <v>0</v>
      </c>
      <c r="U410" s="106">
        <v>0</v>
      </c>
    </row>
    <row r="411" spans="1:21">
      <c r="A411" s="45" t="s">
        <v>32</v>
      </c>
      <c r="B411" s="46">
        <v>2007</v>
      </c>
      <c r="C411" s="58">
        <v>1995676</v>
      </c>
      <c r="D411" s="58">
        <v>1470370</v>
      </c>
      <c r="E411" s="58">
        <v>382647</v>
      </c>
      <c r="F411" s="58">
        <v>26390</v>
      </c>
      <c r="G411" s="58">
        <v>26390</v>
      </c>
      <c r="H411" s="61">
        <v>812</v>
      </c>
      <c r="I411" s="58">
        <v>817330</v>
      </c>
      <c r="J411" s="58">
        <v>529317</v>
      </c>
      <c r="K411" s="58">
        <v>206280</v>
      </c>
      <c r="L411" s="58">
        <v>81733</v>
      </c>
      <c r="M411" s="61">
        <v>1063320</v>
      </c>
      <c r="N411" s="58">
        <v>1123084</v>
      </c>
      <c r="O411" s="58">
        <v>686456</v>
      </c>
      <c r="P411" s="61">
        <v>96</v>
      </c>
      <c r="Q411" s="58">
        <v>56445</v>
      </c>
      <c r="R411" s="58">
        <v>32149</v>
      </c>
      <c r="S411" s="61">
        <v>30</v>
      </c>
      <c r="T411" s="64">
        <v>0</v>
      </c>
      <c r="U411" s="106">
        <v>0</v>
      </c>
    </row>
    <row r="412" spans="1:21">
      <c r="A412" s="45" t="s">
        <v>33</v>
      </c>
      <c r="B412" s="46">
        <v>2007</v>
      </c>
      <c r="C412" s="58">
        <v>1689268</v>
      </c>
      <c r="D412" s="58">
        <v>1256256</v>
      </c>
      <c r="E412" s="58">
        <v>319620</v>
      </c>
      <c r="F412" s="58">
        <v>21728</v>
      </c>
      <c r="G412" s="58">
        <v>21728</v>
      </c>
      <c r="H412" s="61">
        <v>742</v>
      </c>
      <c r="I412" s="58">
        <v>731710</v>
      </c>
      <c r="J412" s="58">
        <v>474136</v>
      </c>
      <c r="K412" s="58">
        <v>184403</v>
      </c>
      <c r="L412" s="58">
        <v>73171</v>
      </c>
      <c r="M412" s="61">
        <v>941800</v>
      </c>
      <c r="N412" s="58">
        <v>1918221</v>
      </c>
      <c r="O412" s="58">
        <v>1282433</v>
      </c>
      <c r="P412" s="61">
        <v>100</v>
      </c>
      <c r="Q412" s="58">
        <v>11512</v>
      </c>
      <c r="R412" s="58">
        <v>7902</v>
      </c>
      <c r="S412" s="61">
        <v>12</v>
      </c>
      <c r="T412" s="64">
        <v>55</v>
      </c>
      <c r="U412" s="106">
        <v>1000</v>
      </c>
    </row>
    <row r="413" spans="1:21">
      <c r="A413" s="45" t="s">
        <v>34</v>
      </c>
      <c r="B413" s="46">
        <v>2007</v>
      </c>
      <c r="C413" s="58">
        <v>1345321</v>
      </c>
      <c r="D413" s="58">
        <v>1016729</v>
      </c>
      <c r="E413" s="58">
        <v>211988</v>
      </c>
      <c r="F413" s="58">
        <v>16604</v>
      </c>
      <c r="G413" s="58">
        <v>16604</v>
      </c>
      <c r="H413" s="61">
        <v>767</v>
      </c>
      <c r="I413" s="58">
        <v>624340</v>
      </c>
      <c r="J413" s="58">
        <v>404885</v>
      </c>
      <c r="K413" s="58">
        <v>157021</v>
      </c>
      <c r="L413" s="58">
        <v>62434</v>
      </c>
      <c r="M413" s="61">
        <v>736600</v>
      </c>
      <c r="N413" s="58">
        <v>1064387</v>
      </c>
      <c r="O413" s="58">
        <v>703960</v>
      </c>
      <c r="P413" s="61">
        <v>91</v>
      </c>
      <c r="Q413" s="58">
        <v>38872</v>
      </c>
      <c r="R413" s="58">
        <v>32366</v>
      </c>
      <c r="S413" s="61">
        <v>30</v>
      </c>
      <c r="T413" s="64">
        <v>0</v>
      </c>
      <c r="U413" s="106">
        <v>0</v>
      </c>
    </row>
    <row r="414" spans="1:21">
      <c r="A414" s="45" t="s">
        <v>35</v>
      </c>
      <c r="B414" s="46">
        <v>2008</v>
      </c>
      <c r="C414" s="58">
        <v>1701031</v>
      </c>
      <c r="D414" s="58">
        <v>1276796</v>
      </c>
      <c r="E414" s="58">
        <v>301933</v>
      </c>
      <c r="F414" s="58">
        <v>21383</v>
      </c>
      <c r="G414" s="58">
        <v>21383</v>
      </c>
      <c r="H414" s="61">
        <v>747</v>
      </c>
      <c r="I414" s="58">
        <v>883260</v>
      </c>
      <c r="J414" s="58">
        <v>573916</v>
      </c>
      <c r="K414" s="58">
        <v>221018</v>
      </c>
      <c r="L414" s="58">
        <v>88326</v>
      </c>
      <c r="M414" s="61">
        <v>1102000</v>
      </c>
      <c r="N414" s="58">
        <v>1240954</v>
      </c>
      <c r="O414" s="58">
        <v>895915</v>
      </c>
      <c r="P414" s="61">
        <v>90</v>
      </c>
      <c r="Q414" s="58">
        <v>38423</v>
      </c>
      <c r="R414" s="58">
        <v>25560</v>
      </c>
      <c r="S414" s="61">
        <v>16</v>
      </c>
      <c r="T414" s="64">
        <v>0</v>
      </c>
      <c r="U414" s="106">
        <v>0</v>
      </c>
    </row>
    <row r="415" spans="1:21">
      <c r="A415" s="45" t="s">
        <v>36</v>
      </c>
      <c r="B415" s="46">
        <v>2008</v>
      </c>
      <c r="C415" s="58">
        <v>1538492</v>
      </c>
      <c r="D415" s="58">
        <v>1139583</v>
      </c>
      <c r="E415" s="58">
        <v>305372</v>
      </c>
      <c r="F415" s="58">
        <v>20102</v>
      </c>
      <c r="G415" s="58">
        <v>20102</v>
      </c>
      <c r="H415" s="61">
        <v>709</v>
      </c>
      <c r="I415" s="58">
        <v>741350</v>
      </c>
      <c r="J415" s="58">
        <v>480873</v>
      </c>
      <c r="K415" s="58">
        <v>186342</v>
      </c>
      <c r="L415" s="58">
        <v>74135</v>
      </c>
      <c r="M415" s="61">
        <v>994240</v>
      </c>
      <c r="N415" s="58">
        <v>618111</v>
      </c>
      <c r="O415" s="58">
        <v>412619</v>
      </c>
      <c r="P415" s="61">
        <v>51</v>
      </c>
      <c r="Q415" s="58">
        <v>5679</v>
      </c>
      <c r="R415" s="58">
        <v>3061</v>
      </c>
      <c r="S415" s="61">
        <v>7</v>
      </c>
      <c r="T415" s="64">
        <v>111</v>
      </c>
      <c r="U415" s="106">
        <v>2000</v>
      </c>
    </row>
    <row r="416" spans="1:21">
      <c r="A416" s="45" t="s">
        <v>37</v>
      </c>
      <c r="B416" s="46">
        <v>2008</v>
      </c>
      <c r="C416" s="58">
        <v>1675614</v>
      </c>
      <c r="D416" s="58">
        <v>1227870</v>
      </c>
      <c r="E416" s="58">
        <v>319766</v>
      </c>
      <c r="F416" s="58">
        <v>22453</v>
      </c>
      <c r="G416" s="58">
        <v>22453</v>
      </c>
      <c r="H416" s="61">
        <v>747</v>
      </c>
      <c r="I416" s="58">
        <v>721020</v>
      </c>
      <c r="J416" s="58">
        <v>469836</v>
      </c>
      <c r="K416" s="58">
        <v>179082</v>
      </c>
      <c r="L416" s="58">
        <v>72102</v>
      </c>
      <c r="M416" s="61">
        <v>921880</v>
      </c>
      <c r="N416" s="58">
        <v>667691</v>
      </c>
      <c r="O416" s="58">
        <v>404560</v>
      </c>
      <c r="P416" s="61">
        <v>48</v>
      </c>
      <c r="Q416" s="58">
        <v>12854</v>
      </c>
      <c r="R416" s="58">
        <v>11588</v>
      </c>
      <c r="S416" s="61">
        <v>9</v>
      </c>
      <c r="T416" s="64">
        <v>208</v>
      </c>
      <c r="U416" s="106">
        <v>3750</v>
      </c>
    </row>
    <row r="417" spans="1:21">
      <c r="A417" s="45" t="s">
        <v>38</v>
      </c>
      <c r="B417" s="46">
        <v>2008</v>
      </c>
      <c r="C417" s="58">
        <v>1827868</v>
      </c>
      <c r="D417" s="58">
        <v>1333514</v>
      </c>
      <c r="E417" s="58">
        <v>377447</v>
      </c>
      <c r="F417" s="58">
        <v>24886</v>
      </c>
      <c r="G417" s="58">
        <v>24886</v>
      </c>
      <c r="H417" s="61">
        <v>749</v>
      </c>
      <c r="I417" s="58">
        <v>790880</v>
      </c>
      <c r="J417" s="58">
        <v>512489</v>
      </c>
      <c r="K417" s="58">
        <v>199303</v>
      </c>
      <c r="L417" s="58">
        <v>79088</v>
      </c>
      <c r="M417" s="61">
        <v>1038440</v>
      </c>
      <c r="N417" s="58">
        <v>516826</v>
      </c>
      <c r="O417" s="58">
        <v>362339</v>
      </c>
      <c r="P417" s="61">
        <v>46</v>
      </c>
      <c r="Q417" s="58">
        <v>22988</v>
      </c>
      <c r="R417" s="58">
        <v>19500</v>
      </c>
      <c r="S417" s="61">
        <v>13</v>
      </c>
      <c r="T417" s="64">
        <v>305</v>
      </c>
      <c r="U417" s="106">
        <v>5500</v>
      </c>
    </row>
    <row r="418" spans="1:21">
      <c r="A418" s="45" t="s">
        <v>39</v>
      </c>
      <c r="B418" s="46">
        <v>2008</v>
      </c>
      <c r="C418" s="58">
        <v>1776061</v>
      </c>
      <c r="D418" s="58">
        <v>1320795</v>
      </c>
      <c r="E418" s="58">
        <v>352468</v>
      </c>
      <c r="F418" s="58">
        <v>22856</v>
      </c>
      <c r="G418" s="58">
        <v>22856</v>
      </c>
      <c r="H418" s="61">
        <v>742</v>
      </c>
      <c r="I418" s="58">
        <v>770310</v>
      </c>
      <c r="J418" s="58">
        <v>500159</v>
      </c>
      <c r="K418" s="58">
        <v>193120</v>
      </c>
      <c r="L418" s="58">
        <v>77031</v>
      </c>
      <c r="M418" s="61">
        <v>1018760</v>
      </c>
      <c r="N418" s="58">
        <v>967977</v>
      </c>
      <c r="O418" s="58">
        <v>605276</v>
      </c>
      <c r="P418" s="61">
        <v>67</v>
      </c>
      <c r="Q418" s="58">
        <v>17884</v>
      </c>
      <c r="R418" s="58">
        <v>14199</v>
      </c>
      <c r="S418" s="61">
        <v>11</v>
      </c>
      <c r="T418" s="64">
        <v>83</v>
      </c>
      <c r="U418" s="106">
        <v>1500</v>
      </c>
    </row>
    <row r="419" spans="1:21">
      <c r="A419" s="45" t="s">
        <v>40</v>
      </c>
      <c r="B419" s="46">
        <v>2008</v>
      </c>
      <c r="C419" s="58">
        <v>1710546</v>
      </c>
      <c r="D419" s="58">
        <v>1262906</v>
      </c>
      <c r="E419" s="58">
        <v>321771</v>
      </c>
      <c r="F419" s="58">
        <v>22442</v>
      </c>
      <c r="G419" s="58">
        <v>22442</v>
      </c>
      <c r="H419" s="61">
        <v>712</v>
      </c>
      <c r="I419" s="58">
        <v>731270</v>
      </c>
      <c r="J419" s="58">
        <v>474696</v>
      </c>
      <c r="K419" s="58">
        <v>183447</v>
      </c>
      <c r="L419" s="58">
        <v>73127</v>
      </c>
      <c r="M419" s="61">
        <v>939440</v>
      </c>
      <c r="N419" s="58">
        <v>1037588</v>
      </c>
      <c r="O419" s="58">
        <v>737873</v>
      </c>
      <c r="P419" s="61">
        <v>74</v>
      </c>
      <c r="Q419" s="58">
        <v>29288</v>
      </c>
      <c r="R419" s="58">
        <v>21577</v>
      </c>
      <c r="S419" s="61">
        <v>15</v>
      </c>
      <c r="T419" s="64">
        <v>0</v>
      </c>
      <c r="U419" s="106">
        <v>0</v>
      </c>
    </row>
    <row r="420" spans="1:21">
      <c r="A420" s="45" t="s">
        <v>41</v>
      </c>
      <c r="B420" s="46"/>
      <c r="C420" s="48">
        <f t="shared" ref="C420:U420" si="20">SUM(C408:C419)</f>
        <v>20953589</v>
      </c>
      <c r="D420" s="48">
        <f t="shared" si="20"/>
        <v>15405657</v>
      </c>
      <c r="E420" s="48">
        <f t="shared" si="20"/>
        <v>4101108</v>
      </c>
      <c r="F420" s="48">
        <f t="shared" si="20"/>
        <v>278672</v>
      </c>
      <c r="G420" s="48">
        <f t="shared" si="20"/>
        <v>263557</v>
      </c>
      <c r="H420" s="49">
        <f t="shared" si="20"/>
        <v>9193</v>
      </c>
      <c r="I420" s="48">
        <f t="shared" si="20"/>
        <v>9468590</v>
      </c>
      <c r="J420" s="48">
        <f t="shared" si="20"/>
        <v>6156958</v>
      </c>
      <c r="K420" s="48">
        <f t="shared" si="20"/>
        <v>2364773</v>
      </c>
      <c r="L420" s="48">
        <f t="shared" si="20"/>
        <v>946859</v>
      </c>
      <c r="M420" s="49">
        <f t="shared" si="20"/>
        <v>12072680</v>
      </c>
      <c r="N420" s="59">
        <f t="shared" si="20"/>
        <v>13233928</v>
      </c>
      <c r="O420" s="59">
        <f t="shared" si="20"/>
        <v>8606969</v>
      </c>
      <c r="P420" s="49">
        <f t="shared" si="20"/>
        <v>924</v>
      </c>
      <c r="Q420" s="59">
        <f t="shared" si="20"/>
        <v>337085</v>
      </c>
      <c r="R420" s="59">
        <f t="shared" si="20"/>
        <v>234060</v>
      </c>
      <c r="S420" s="61">
        <f t="shared" si="20"/>
        <v>197</v>
      </c>
      <c r="T420" s="56">
        <f t="shared" si="20"/>
        <v>762</v>
      </c>
      <c r="U420" s="61">
        <f t="shared" si="20"/>
        <v>13750</v>
      </c>
    </row>
    <row r="427" spans="1:21" ht="17.5">
      <c r="A427" s="30" t="s">
        <v>83</v>
      </c>
      <c r="B427" s="31"/>
      <c r="C427" s="32" t="s">
        <v>1</v>
      </c>
      <c r="D427" s="32"/>
      <c r="E427" s="32"/>
      <c r="F427" s="32"/>
      <c r="G427" s="32"/>
      <c r="H427" s="33"/>
      <c r="I427" s="34" t="s">
        <v>14</v>
      </c>
      <c r="J427" s="35"/>
      <c r="K427" s="36"/>
      <c r="L427" s="35"/>
      <c r="M427" s="37"/>
      <c r="N427" s="30" t="s">
        <v>15</v>
      </c>
      <c r="O427" s="32"/>
      <c r="P427" s="33"/>
      <c r="Q427" s="132" t="s">
        <v>16</v>
      </c>
      <c r="R427" s="133"/>
      <c r="S427" s="133"/>
      <c r="T427" s="135" t="s">
        <v>89</v>
      </c>
      <c r="U427" s="136"/>
    </row>
    <row r="428" spans="1:21" ht="52.5">
      <c r="A428" s="39" t="s">
        <v>18</v>
      </c>
      <c r="B428" s="40" t="s">
        <v>19</v>
      </c>
      <c r="C428" s="41" t="s">
        <v>4</v>
      </c>
      <c r="D428" s="42" t="s">
        <v>20</v>
      </c>
      <c r="E428" s="42" t="s">
        <v>21</v>
      </c>
      <c r="F428" s="42" t="s">
        <v>22</v>
      </c>
      <c r="G428" s="42" t="s">
        <v>23</v>
      </c>
      <c r="H428" s="43" t="s">
        <v>24</v>
      </c>
      <c r="I428" s="41" t="s">
        <v>25</v>
      </c>
      <c r="J428" s="42" t="s">
        <v>26</v>
      </c>
      <c r="K428" s="42" t="s">
        <v>21</v>
      </c>
      <c r="L428" s="42" t="s">
        <v>27</v>
      </c>
      <c r="M428" s="43" t="s">
        <v>28</v>
      </c>
      <c r="N428" s="44" t="s">
        <v>4</v>
      </c>
      <c r="O428" s="42" t="s">
        <v>21</v>
      </c>
      <c r="P428" s="43" t="s">
        <v>24</v>
      </c>
      <c r="Q428" s="44" t="s">
        <v>4</v>
      </c>
      <c r="R428" s="42" t="s">
        <v>21</v>
      </c>
      <c r="S428" s="107" t="s">
        <v>24</v>
      </c>
      <c r="T428" s="44" t="s">
        <v>85</v>
      </c>
      <c r="U428" s="40" t="s">
        <v>28</v>
      </c>
    </row>
    <row r="429" spans="1:21">
      <c r="A429" s="45" t="s">
        <v>29</v>
      </c>
      <c r="B429" s="46">
        <v>2008</v>
      </c>
      <c r="C429" s="58">
        <v>1904143</v>
      </c>
      <c r="D429" s="58">
        <v>1381048</v>
      </c>
      <c r="E429" s="58">
        <v>400124</v>
      </c>
      <c r="F429" s="58">
        <v>26208</v>
      </c>
      <c r="G429" s="58">
        <v>26208</v>
      </c>
      <c r="H429" s="61">
        <v>815</v>
      </c>
      <c r="I429" s="58">
        <v>733310</v>
      </c>
      <c r="J429" s="58">
        <v>474637</v>
      </c>
      <c r="K429" s="58">
        <v>185342</v>
      </c>
      <c r="L429" s="58">
        <v>73331</v>
      </c>
      <c r="M429" s="61">
        <v>943000</v>
      </c>
      <c r="N429" s="58">
        <v>1160622</v>
      </c>
      <c r="O429" s="58">
        <v>705552</v>
      </c>
      <c r="P429" s="61">
        <v>82</v>
      </c>
      <c r="Q429" s="58">
        <v>30007</v>
      </c>
      <c r="R429" s="58">
        <v>22645</v>
      </c>
      <c r="S429" s="98">
        <v>20</v>
      </c>
      <c r="T429" s="64">
        <v>28</v>
      </c>
      <c r="U429" s="106">
        <v>500</v>
      </c>
    </row>
    <row r="430" spans="1:21">
      <c r="A430" s="45" t="s">
        <v>30</v>
      </c>
      <c r="B430" s="46">
        <v>2008</v>
      </c>
      <c r="C430" s="58">
        <v>1731333</v>
      </c>
      <c r="D430" s="58">
        <v>1249373</v>
      </c>
      <c r="E430" s="58">
        <v>363574</v>
      </c>
      <c r="F430" s="58">
        <v>24125</v>
      </c>
      <c r="G430" s="58">
        <v>24125</v>
      </c>
      <c r="H430" s="61">
        <v>708</v>
      </c>
      <c r="I430" s="61">
        <v>704410</v>
      </c>
      <c r="J430" s="58">
        <v>456605</v>
      </c>
      <c r="K430" s="58">
        <v>177364</v>
      </c>
      <c r="L430" s="58">
        <v>70441</v>
      </c>
      <c r="M430" s="61">
        <v>909320</v>
      </c>
      <c r="N430" s="58">
        <v>1443602</v>
      </c>
      <c r="O430" s="58">
        <v>890620</v>
      </c>
      <c r="P430" s="61">
        <v>86</v>
      </c>
      <c r="Q430" s="58">
        <v>37805</v>
      </c>
      <c r="R430" s="58">
        <v>24396</v>
      </c>
      <c r="S430" s="98">
        <v>15</v>
      </c>
      <c r="T430" s="64">
        <v>0</v>
      </c>
      <c r="U430" s="106">
        <v>0</v>
      </c>
    </row>
    <row r="431" spans="1:21">
      <c r="A431" s="45" t="s">
        <v>31</v>
      </c>
      <c r="B431" s="46">
        <v>2008</v>
      </c>
      <c r="C431" s="58">
        <v>1813661</v>
      </c>
      <c r="D431" s="58">
        <v>1341999</v>
      </c>
      <c r="E431" s="58">
        <v>341941</v>
      </c>
      <c r="F431" s="58">
        <v>23659</v>
      </c>
      <c r="G431" s="58">
        <v>9781</v>
      </c>
      <c r="H431" s="61">
        <v>777</v>
      </c>
      <c r="I431" s="58">
        <v>875470</v>
      </c>
      <c r="J431" s="58">
        <v>568281</v>
      </c>
      <c r="K431" s="58">
        <v>219642</v>
      </c>
      <c r="L431" s="58">
        <v>87547</v>
      </c>
      <c r="M431" s="61">
        <v>1096400</v>
      </c>
      <c r="N431" s="58">
        <v>1473960</v>
      </c>
      <c r="O431" s="58">
        <v>867009</v>
      </c>
      <c r="P431" s="61">
        <v>100</v>
      </c>
      <c r="Q431" s="58">
        <v>28635</v>
      </c>
      <c r="R431" s="58">
        <v>19067</v>
      </c>
      <c r="S431" s="98">
        <v>20</v>
      </c>
      <c r="T431" s="64">
        <v>14</v>
      </c>
      <c r="U431" s="106">
        <v>250</v>
      </c>
    </row>
    <row r="432" spans="1:21">
      <c r="A432" s="45" t="s">
        <v>32</v>
      </c>
      <c r="B432" s="46">
        <v>2008</v>
      </c>
      <c r="C432" s="58">
        <v>1834516</v>
      </c>
      <c r="D432" s="58">
        <v>1374520</v>
      </c>
      <c r="E432" s="58">
        <v>332487</v>
      </c>
      <c r="F432" s="58">
        <v>23088</v>
      </c>
      <c r="G432" s="58">
        <v>23088</v>
      </c>
      <c r="H432" s="61">
        <v>754</v>
      </c>
      <c r="I432" s="58">
        <v>564740</v>
      </c>
      <c r="J432" s="58">
        <v>366175</v>
      </c>
      <c r="K432" s="58">
        <v>142091</v>
      </c>
      <c r="L432" s="58">
        <v>56474</v>
      </c>
      <c r="M432" s="61">
        <v>760480</v>
      </c>
      <c r="N432" s="58">
        <v>1375052</v>
      </c>
      <c r="O432" s="58">
        <v>923172</v>
      </c>
      <c r="P432" s="61">
        <v>111</v>
      </c>
      <c r="Q432" s="58">
        <v>71981</v>
      </c>
      <c r="R432" s="58">
        <v>46442</v>
      </c>
      <c r="S432" s="98">
        <v>39</v>
      </c>
      <c r="T432" s="64">
        <v>97</v>
      </c>
      <c r="U432" s="106">
        <v>1750</v>
      </c>
    </row>
    <row r="433" spans="1:21">
      <c r="A433" s="45" t="s">
        <v>33</v>
      </c>
      <c r="B433" s="46">
        <v>2008</v>
      </c>
      <c r="C433" s="58">
        <v>1561914</v>
      </c>
      <c r="D433" s="58">
        <v>1163113</v>
      </c>
      <c r="E433" s="58">
        <v>288283</v>
      </c>
      <c r="F433" s="58">
        <v>20067</v>
      </c>
      <c r="G433" s="58">
        <v>20067</v>
      </c>
      <c r="H433" s="61">
        <v>666</v>
      </c>
      <c r="I433" s="58">
        <v>529820</v>
      </c>
      <c r="J433" s="58">
        <v>344063</v>
      </c>
      <c r="K433" s="58">
        <v>132775</v>
      </c>
      <c r="L433" s="58">
        <v>52982</v>
      </c>
      <c r="M433" s="61">
        <v>701560</v>
      </c>
      <c r="N433" s="58">
        <v>985470</v>
      </c>
      <c r="O433" s="58">
        <v>627733</v>
      </c>
      <c r="P433" s="61">
        <v>80</v>
      </c>
      <c r="Q433" s="58">
        <v>15335</v>
      </c>
      <c r="R433" s="58">
        <v>12700</v>
      </c>
      <c r="S433" s="98">
        <v>16</v>
      </c>
      <c r="T433" s="64">
        <v>41</v>
      </c>
      <c r="U433" s="106">
        <v>750</v>
      </c>
    </row>
    <row r="434" spans="1:21">
      <c r="A434" s="45" t="s">
        <v>34</v>
      </c>
      <c r="B434" s="46">
        <v>2008</v>
      </c>
      <c r="C434" s="58">
        <v>1384882</v>
      </c>
      <c r="D434" s="58">
        <v>1045522</v>
      </c>
      <c r="E434" s="58">
        <v>228397</v>
      </c>
      <c r="F434" s="58">
        <v>17140</v>
      </c>
      <c r="G434" s="58">
        <v>17140</v>
      </c>
      <c r="H434" s="61">
        <v>745</v>
      </c>
      <c r="I434" s="58">
        <v>648250</v>
      </c>
      <c r="J434" s="58">
        <v>421086</v>
      </c>
      <c r="K434" s="58">
        <v>162339</v>
      </c>
      <c r="L434" s="58">
        <v>64825</v>
      </c>
      <c r="M434" s="61">
        <v>862160</v>
      </c>
      <c r="N434" s="58">
        <v>1440402</v>
      </c>
      <c r="O434" s="58">
        <v>968656</v>
      </c>
      <c r="P434" s="61">
        <v>108</v>
      </c>
      <c r="Q434" s="58">
        <v>51250</v>
      </c>
      <c r="R434" s="58">
        <v>38875</v>
      </c>
      <c r="S434" s="98">
        <v>30</v>
      </c>
      <c r="T434" s="64">
        <v>125</v>
      </c>
      <c r="U434" s="106">
        <v>2250</v>
      </c>
    </row>
    <row r="435" spans="1:21">
      <c r="A435" s="45" t="s">
        <v>35</v>
      </c>
      <c r="B435" s="46">
        <v>2009</v>
      </c>
      <c r="C435" s="58">
        <v>1184529</v>
      </c>
      <c r="D435" s="58">
        <v>902973</v>
      </c>
      <c r="E435" s="58">
        <v>195634</v>
      </c>
      <c r="F435" s="58">
        <v>14222</v>
      </c>
      <c r="G435" s="58">
        <v>14222</v>
      </c>
      <c r="H435" s="61">
        <v>657</v>
      </c>
      <c r="I435" s="58">
        <v>712450</v>
      </c>
      <c r="J435" s="58">
        <v>463701</v>
      </c>
      <c r="K435" s="58">
        <v>177504</v>
      </c>
      <c r="L435" s="58">
        <v>71245</v>
      </c>
      <c r="M435" s="61">
        <v>890120</v>
      </c>
      <c r="N435" s="58">
        <v>845125</v>
      </c>
      <c r="O435" s="58">
        <v>555362</v>
      </c>
      <c r="P435" s="61">
        <v>90</v>
      </c>
      <c r="Q435" s="58">
        <v>45115</v>
      </c>
      <c r="R435" s="58">
        <v>33478</v>
      </c>
      <c r="S435" s="98">
        <v>18</v>
      </c>
      <c r="T435" s="64">
        <v>0</v>
      </c>
      <c r="U435" s="106">
        <v>0</v>
      </c>
    </row>
    <row r="436" spans="1:21">
      <c r="A436" s="45" t="s">
        <v>36</v>
      </c>
      <c r="B436" s="46">
        <v>2009</v>
      </c>
      <c r="C436" s="58">
        <v>1481079</v>
      </c>
      <c r="D436" s="58">
        <v>1098104</v>
      </c>
      <c r="E436" s="58">
        <v>289122</v>
      </c>
      <c r="F436" s="58">
        <v>19224</v>
      </c>
      <c r="G436" s="58">
        <v>19224</v>
      </c>
      <c r="H436" s="61">
        <v>654</v>
      </c>
      <c r="I436" s="58">
        <v>618890</v>
      </c>
      <c r="J436" s="58">
        <v>401024</v>
      </c>
      <c r="K436" s="58">
        <v>155977</v>
      </c>
      <c r="L436" s="58">
        <v>61889</v>
      </c>
      <c r="M436" s="61">
        <v>785320</v>
      </c>
      <c r="N436" s="58">
        <v>808954</v>
      </c>
      <c r="O436" s="58">
        <v>524477</v>
      </c>
      <c r="P436" s="61">
        <v>57</v>
      </c>
      <c r="Q436" s="58">
        <v>10583</v>
      </c>
      <c r="R436" s="58">
        <v>8928</v>
      </c>
      <c r="S436" s="98">
        <v>12</v>
      </c>
      <c r="T436" s="64">
        <v>14</v>
      </c>
      <c r="U436" s="106">
        <v>250</v>
      </c>
    </row>
    <row r="437" spans="1:21">
      <c r="A437" s="45" t="s">
        <v>37</v>
      </c>
      <c r="B437" s="46">
        <v>2009</v>
      </c>
      <c r="C437" s="58">
        <v>1732030</v>
      </c>
      <c r="D437" s="58">
        <v>1251421</v>
      </c>
      <c r="E437" s="58">
        <v>366913</v>
      </c>
      <c r="F437" s="58">
        <v>24082</v>
      </c>
      <c r="G437" s="58">
        <v>24082</v>
      </c>
      <c r="H437" s="61">
        <v>722</v>
      </c>
      <c r="I437" s="58">
        <v>716640</v>
      </c>
      <c r="J437" s="58">
        <v>464708</v>
      </c>
      <c r="K437" s="58">
        <v>180268</v>
      </c>
      <c r="L437" s="58">
        <v>71664</v>
      </c>
      <c r="M437" s="61">
        <v>959640</v>
      </c>
      <c r="N437" s="58">
        <v>951257</v>
      </c>
      <c r="O437" s="58">
        <v>633265</v>
      </c>
      <c r="P437" s="61">
        <v>52</v>
      </c>
      <c r="Q437" s="58">
        <v>14730</v>
      </c>
      <c r="R437" s="58">
        <v>13853</v>
      </c>
      <c r="S437" s="98">
        <v>15</v>
      </c>
      <c r="T437" s="64">
        <v>485</v>
      </c>
      <c r="U437" s="106">
        <v>8750</v>
      </c>
    </row>
    <row r="438" spans="1:21">
      <c r="A438" s="45" t="s">
        <v>38</v>
      </c>
      <c r="B438" s="46">
        <v>2009</v>
      </c>
      <c r="C438" s="58">
        <v>1586885</v>
      </c>
      <c r="D438" s="58">
        <v>1124413</v>
      </c>
      <c r="E438" s="58">
        <v>352428</v>
      </c>
      <c r="F438" s="58">
        <v>23172</v>
      </c>
      <c r="G438" s="58">
        <v>23172</v>
      </c>
      <c r="H438" s="61">
        <v>674</v>
      </c>
      <c r="I438" s="58">
        <v>662370</v>
      </c>
      <c r="J438" s="58">
        <v>429970</v>
      </c>
      <c r="K438" s="58">
        <v>166163</v>
      </c>
      <c r="L438" s="58">
        <v>66237</v>
      </c>
      <c r="M438" s="61">
        <v>867960</v>
      </c>
      <c r="N438" s="58">
        <v>626840</v>
      </c>
      <c r="O438" s="58">
        <v>376098</v>
      </c>
      <c r="P438" s="61">
        <v>47</v>
      </c>
      <c r="Q438" s="58">
        <v>29271</v>
      </c>
      <c r="R438" s="58">
        <v>25712</v>
      </c>
      <c r="S438" s="98">
        <v>16</v>
      </c>
      <c r="T438" s="64">
        <v>166</v>
      </c>
      <c r="U438" s="106">
        <v>3000</v>
      </c>
    </row>
    <row r="439" spans="1:21">
      <c r="A439" s="45" t="s">
        <v>39</v>
      </c>
      <c r="B439" s="46">
        <v>2009</v>
      </c>
      <c r="C439" s="58">
        <v>1624066</v>
      </c>
      <c r="D439" s="58">
        <v>1181315</v>
      </c>
      <c r="E439" s="58">
        <v>328749</v>
      </c>
      <c r="F439" s="58">
        <v>22128</v>
      </c>
      <c r="G439" s="58">
        <v>22128</v>
      </c>
      <c r="H439" s="61">
        <v>663</v>
      </c>
      <c r="I439" s="58">
        <v>780960</v>
      </c>
      <c r="J439" s="58">
        <v>505741</v>
      </c>
      <c r="K439" s="58">
        <v>197123</v>
      </c>
      <c r="L439" s="58">
        <v>78096</v>
      </c>
      <c r="M439" s="61">
        <v>1085400</v>
      </c>
      <c r="N439" s="58">
        <v>461258</v>
      </c>
      <c r="O439" s="58">
        <v>279621</v>
      </c>
      <c r="P439" s="61">
        <v>58</v>
      </c>
      <c r="Q439" s="58">
        <v>29953</v>
      </c>
      <c r="R439" s="58">
        <v>26094</v>
      </c>
      <c r="S439" s="98">
        <v>16</v>
      </c>
      <c r="T439" s="64">
        <v>41</v>
      </c>
      <c r="U439" s="106">
        <v>750</v>
      </c>
    </row>
    <row r="440" spans="1:21">
      <c r="A440" s="45" t="s">
        <v>40</v>
      </c>
      <c r="B440" s="46">
        <v>2009</v>
      </c>
      <c r="C440" s="58">
        <v>1723867</v>
      </c>
      <c r="D440" s="58">
        <v>1254081</v>
      </c>
      <c r="E440" s="58">
        <v>346692</v>
      </c>
      <c r="F440" s="58">
        <v>23543</v>
      </c>
      <c r="G440" s="58">
        <v>23543</v>
      </c>
      <c r="H440" s="61">
        <v>692</v>
      </c>
      <c r="I440" s="58">
        <v>609130</v>
      </c>
      <c r="J440" s="58">
        <v>394702</v>
      </c>
      <c r="K440" s="58">
        <v>153515</v>
      </c>
      <c r="L440" s="58">
        <v>60913</v>
      </c>
      <c r="M440" s="61">
        <v>829040</v>
      </c>
      <c r="N440" s="58">
        <v>1399020</v>
      </c>
      <c r="O440" s="58">
        <v>871455</v>
      </c>
      <c r="P440" s="61">
        <v>107</v>
      </c>
      <c r="Q440" s="58">
        <v>28993</v>
      </c>
      <c r="R440" s="58">
        <v>24469</v>
      </c>
      <c r="S440" s="98">
        <v>24</v>
      </c>
      <c r="T440" s="64">
        <v>0</v>
      </c>
      <c r="U440" s="106">
        <v>0</v>
      </c>
    </row>
    <row r="441" spans="1:21">
      <c r="A441" s="45" t="s">
        <v>41</v>
      </c>
      <c r="B441" s="46"/>
      <c r="C441" s="48">
        <f t="shared" ref="C441:U441" si="21">SUM(C429:C440)</f>
        <v>19562905</v>
      </c>
      <c r="D441" s="48">
        <f t="shared" si="21"/>
        <v>14367882</v>
      </c>
      <c r="E441" s="48">
        <f t="shared" si="21"/>
        <v>3834344</v>
      </c>
      <c r="F441" s="48">
        <f t="shared" si="21"/>
        <v>260658</v>
      </c>
      <c r="G441" s="48">
        <f t="shared" si="21"/>
        <v>246780</v>
      </c>
      <c r="H441" s="49">
        <f t="shared" si="21"/>
        <v>8527</v>
      </c>
      <c r="I441" s="48">
        <f t="shared" si="21"/>
        <v>8156440</v>
      </c>
      <c r="J441" s="48">
        <f t="shared" si="21"/>
        <v>5290693</v>
      </c>
      <c r="K441" s="48">
        <f t="shared" si="21"/>
        <v>2050103</v>
      </c>
      <c r="L441" s="48">
        <f t="shared" si="21"/>
        <v>815644</v>
      </c>
      <c r="M441" s="49">
        <f t="shared" si="21"/>
        <v>10690400</v>
      </c>
      <c r="N441" s="59">
        <f t="shared" si="21"/>
        <v>12971562</v>
      </c>
      <c r="O441" s="59">
        <f t="shared" si="21"/>
        <v>8223020</v>
      </c>
      <c r="P441" s="49">
        <f t="shared" si="21"/>
        <v>978</v>
      </c>
      <c r="Q441" s="59">
        <f t="shared" si="21"/>
        <v>393658</v>
      </c>
      <c r="R441" s="59">
        <f t="shared" si="21"/>
        <v>296659</v>
      </c>
      <c r="S441" s="94">
        <f t="shared" si="21"/>
        <v>241</v>
      </c>
      <c r="T441" s="56">
        <f t="shared" si="21"/>
        <v>1011</v>
      </c>
      <c r="U441" s="106">
        <f t="shared" si="21"/>
        <v>18250</v>
      </c>
    </row>
    <row r="448" spans="1:21" ht="17.5">
      <c r="A448" s="30" t="s">
        <v>86</v>
      </c>
      <c r="B448" s="31"/>
      <c r="C448" s="32" t="s">
        <v>1</v>
      </c>
      <c r="D448" s="32"/>
      <c r="E448" s="32"/>
      <c r="F448" s="32"/>
      <c r="G448" s="32"/>
      <c r="H448" s="33"/>
      <c r="I448" s="34" t="s">
        <v>14</v>
      </c>
      <c r="J448" s="35"/>
      <c r="K448" s="36"/>
      <c r="L448" s="35"/>
      <c r="M448" s="37"/>
      <c r="N448" s="30" t="s">
        <v>15</v>
      </c>
      <c r="O448" s="32"/>
      <c r="P448" s="33"/>
      <c r="Q448" s="30" t="s">
        <v>16</v>
      </c>
      <c r="R448" s="32"/>
      <c r="S448" s="89"/>
      <c r="T448" s="135" t="s">
        <v>89</v>
      </c>
      <c r="U448" s="136"/>
    </row>
    <row r="449" spans="1:21" ht="52.5">
      <c r="A449" s="39" t="s">
        <v>18</v>
      </c>
      <c r="B449" s="40" t="s">
        <v>19</v>
      </c>
      <c r="C449" s="41" t="s">
        <v>4</v>
      </c>
      <c r="D449" s="42" t="s">
        <v>20</v>
      </c>
      <c r="E449" s="42" t="s">
        <v>21</v>
      </c>
      <c r="F449" s="42" t="s">
        <v>22</v>
      </c>
      <c r="G449" s="42" t="s">
        <v>23</v>
      </c>
      <c r="H449" s="43" t="s">
        <v>24</v>
      </c>
      <c r="I449" s="41" t="s">
        <v>25</v>
      </c>
      <c r="J449" s="42" t="s">
        <v>26</v>
      </c>
      <c r="K449" s="42" t="s">
        <v>21</v>
      </c>
      <c r="L449" s="42" t="s">
        <v>27</v>
      </c>
      <c r="M449" s="43" t="s">
        <v>28</v>
      </c>
      <c r="N449" s="44" t="s">
        <v>4</v>
      </c>
      <c r="O449" s="42" t="s">
        <v>21</v>
      </c>
      <c r="P449" s="43" t="s">
        <v>24</v>
      </c>
      <c r="Q449" s="44" t="s">
        <v>4</v>
      </c>
      <c r="R449" s="42" t="s">
        <v>21</v>
      </c>
      <c r="S449" s="42" t="s">
        <v>24</v>
      </c>
      <c r="T449" s="44" t="s">
        <v>85</v>
      </c>
      <c r="U449" s="40" t="s">
        <v>28</v>
      </c>
    </row>
    <row r="450" spans="1:21">
      <c r="A450" s="45" t="s">
        <v>29</v>
      </c>
      <c r="B450" s="46">
        <v>2009</v>
      </c>
      <c r="C450" s="58">
        <v>1835497</v>
      </c>
      <c r="D450" s="58">
        <v>1331370</v>
      </c>
      <c r="E450" s="58">
        <v>386702</v>
      </c>
      <c r="F450" s="58">
        <v>25253</v>
      </c>
      <c r="G450" s="58">
        <v>25253</v>
      </c>
      <c r="H450" s="61">
        <v>741</v>
      </c>
      <c r="I450" s="58">
        <v>604010</v>
      </c>
      <c r="J450" s="58">
        <v>391082</v>
      </c>
      <c r="K450" s="58">
        <v>152527</v>
      </c>
      <c r="L450" s="58">
        <v>60401</v>
      </c>
      <c r="M450" s="61">
        <v>802960</v>
      </c>
      <c r="N450" s="58">
        <v>1065115</v>
      </c>
      <c r="O450" s="58">
        <v>663138</v>
      </c>
      <c r="P450" s="61">
        <v>79</v>
      </c>
      <c r="Q450" s="58">
        <v>41983</v>
      </c>
      <c r="R450" s="58">
        <v>31675</v>
      </c>
      <c r="S450" s="104">
        <v>28</v>
      </c>
      <c r="T450" s="64">
        <v>0</v>
      </c>
      <c r="U450" s="106">
        <v>0</v>
      </c>
    </row>
    <row r="451" spans="1:21">
      <c r="A451" s="45" t="s">
        <v>30</v>
      </c>
      <c r="B451" s="46">
        <v>2009</v>
      </c>
      <c r="C451" s="58">
        <v>1761671</v>
      </c>
      <c r="D451" s="58">
        <v>1254645</v>
      </c>
      <c r="E451" s="58">
        <v>391804</v>
      </c>
      <c r="F451" s="58">
        <v>25375</v>
      </c>
      <c r="G451" s="58">
        <v>25375</v>
      </c>
      <c r="H451" s="61">
        <v>686</v>
      </c>
      <c r="I451" s="58">
        <v>567340</v>
      </c>
      <c r="J451" s="58">
        <v>366255</v>
      </c>
      <c r="K451" s="58">
        <v>144351</v>
      </c>
      <c r="L451" s="58">
        <v>56734</v>
      </c>
      <c r="M451" s="61">
        <v>762920</v>
      </c>
      <c r="N451" s="58">
        <v>1380413</v>
      </c>
      <c r="O451" s="58">
        <v>910345</v>
      </c>
      <c r="P451" s="61">
        <v>90</v>
      </c>
      <c r="Q451" s="58">
        <v>39598</v>
      </c>
      <c r="R451" s="58">
        <v>28413</v>
      </c>
      <c r="S451" s="104">
        <v>20</v>
      </c>
      <c r="T451" s="64">
        <v>0</v>
      </c>
      <c r="U451" s="106">
        <v>0</v>
      </c>
    </row>
    <row r="452" spans="1:21">
      <c r="A452" s="45" t="s">
        <v>31</v>
      </c>
      <c r="B452" s="46">
        <v>2009</v>
      </c>
      <c r="C452" s="58">
        <v>1707115</v>
      </c>
      <c r="D452" s="58">
        <v>1223875</v>
      </c>
      <c r="E452" s="58">
        <v>351512</v>
      </c>
      <c r="F452" s="58">
        <v>24181</v>
      </c>
      <c r="G452" s="58">
        <v>11192</v>
      </c>
      <c r="H452" s="61">
        <v>696</v>
      </c>
      <c r="I452" s="58">
        <v>724880</v>
      </c>
      <c r="J452" s="58">
        <v>467468</v>
      </c>
      <c r="K452" s="58">
        <v>184924</v>
      </c>
      <c r="L452" s="58">
        <v>72488</v>
      </c>
      <c r="M452" s="61">
        <v>920680</v>
      </c>
      <c r="N452" s="58">
        <v>1205052</v>
      </c>
      <c r="O452" s="58">
        <v>808134</v>
      </c>
      <c r="P452" s="61">
        <v>82</v>
      </c>
      <c r="Q452" s="58">
        <v>38904</v>
      </c>
      <c r="R452" s="58">
        <v>23364</v>
      </c>
      <c r="S452" s="104">
        <v>23</v>
      </c>
      <c r="T452" s="64">
        <v>42</v>
      </c>
      <c r="U452" s="106">
        <v>750</v>
      </c>
    </row>
    <row r="453" spans="1:21">
      <c r="A453" s="45" t="s">
        <v>32</v>
      </c>
      <c r="B453" s="46">
        <v>2009</v>
      </c>
      <c r="C453" s="58">
        <v>1668671</v>
      </c>
      <c r="D453" s="58">
        <v>1217063</v>
      </c>
      <c r="E453" s="58">
        <v>335617</v>
      </c>
      <c r="F453" s="58">
        <v>22628</v>
      </c>
      <c r="G453" s="58">
        <v>22628</v>
      </c>
      <c r="H453" s="61">
        <v>663</v>
      </c>
      <c r="I453" s="58">
        <v>525510</v>
      </c>
      <c r="J453" s="58">
        <v>339698</v>
      </c>
      <c r="K453" s="58">
        <v>133261</v>
      </c>
      <c r="L453" s="58">
        <v>52551</v>
      </c>
      <c r="M453" s="61">
        <v>700320</v>
      </c>
      <c r="N453" s="58">
        <v>1276110</v>
      </c>
      <c r="O453" s="58">
        <v>841273</v>
      </c>
      <c r="P453" s="61">
        <v>112</v>
      </c>
      <c r="Q453" s="58">
        <v>55584</v>
      </c>
      <c r="R453" s="58">
        <v>37300</v>
      </c>
      <c r="S453" s="104">
        <v>29</v>
      </c>
      <c r="T453" s="64">
        <v>0</v>
      </c>
      <c r="U453" s="106">
        <v>0</v>
      </c>
    </row>
    <row r="454" spans="1:21">
      <c r="A454" s="45" t="s">
        <v>33</v>
      </c>
      <c r="B454" s="46">
        <v>2009</v>
      </c>
      <c r="C454" s="58">
        <v>1573968</v>
      </c>
      <c r="D454" s="58">
        <v>1170373</v>
      </c>
      <c r="E454" s="58">
        <v>296005</v>
      </c>
      <c r="F454" s="58">
        <v>20347</v>
      </c>
      <c r="G454" s="58">
        <v>20347</v>
      </c>
      <c r="H454" s="61">
        <v>648</v>
      </c>
      <c r="I454" s="58">
        <v>492300</v>
      </c>
      <c r="J454" s="58">
        <v>317737</v>
      </c>
      <c r="K454" s="58">
        <v>125333</v>
      </c>
      <c r="L454" s="58">
        <v>49230</v>
      </c>
      <c r="M454" s="61">
        <v>675480</v>
      </c>
      <c r="N454" s="58">
        <v>1057474</v>
      </c>
      <c r="O454" s="58">
        <v>666025</v>
      </c>
      <c r="P454" s="61">
        <v>98</v>
      </c>
      <c r="Q454" s="58">
        <v>21126</v>
      </c>
      <c r="R454" s="58">
        <v>13626</v>
      </c>
      <c r="S454" s="104">
        <v>26</v>
      </c>
      <c r="T454" s="64">
        <v>55</v>
      </c>
      <c r="U454" s="106">
        <v>1000</v>
      </c>
    </row>
    <row r="455" spans="1:21">
      <c r="A455" s="45" t="s">
        <v>34</v>
      </c>
      <c r="B455" s="46">
        <v>2009</v>
      </c>
      <c r="C455" s="58">
        <v>1437106</v>
      </c>
      <c r="D455" s="58">
        <v>1054670</v>
      </c>
      <c r="E455" s="58">
        <v>275231</v>
      </c>
      <c r="F455" s="58">
        <v>19248</v>
      </c>
      <c r="G455" s="58">
        <v>19248</v>
      </c>
      <c r="H455" s="61">
        <v>694</v>
      </c>
      <c r="I455" s="58">
        <v>551500</v>
      </c>
      <c r="J455" s="58">
        <v>356216</v>
      </c>
      <c r="K455" s="58">
        <v>140134</v>
      </c>
      <c r="L455" s="58">
        <v>55150</v>
      </c>
      <c r="M455" s="61">
        <v>740240</v>
      </c>
      <c r="N455" s="58">
        <v>1172497</v>
      </c>
      <c r="O455" s="58">
        <v>817298</v>
      </c>
      <c r="P455" s="61">
        <v>108</v>
      </c>
      <c r="Q455" s="58">
        <v>52953</v>
      </c>
      <c r="R455" s="58">
        <v>40699</v>
      </c>
      <c r="S455" s="104">
        <v>35</v>
      </c>
      <c r="T455" s="64">
        <v>125</v>
      </c>
      <c r="U455" s="106">
        <v>2250</v>
      </c>
    </row>
    <row r="456" spans="1:21">
      <c r="A456" s="45" t="s">
        <v>35</v>
      </c>
      <c r="B456" s="46">
        <v>2010</v>
      </c>
      <c r="C456" s="58">
        <v>1365350</v>
      </c>
      <c r="D456" s="58">
        <v>1012228</v>
      </c>
      <c r="E456" s="58">
        <v>229042</v>
      </c>
      <c r="F456" s="58">
        <v>17783</v>
      </c>
      <c r="G456" s="58">
        <v>17783</v>
      </c>
      <c r="H456" s="61">
        <v>610</v>
      </c>
      <c r="I456" s="58">
        <v>545350</v>
      </c>
      <c r="J456" s="58">
        <v>351655</v>
      </c>
      <c r="K456" s="58">
        <v>139160</v>
      </c>
      <c r="L456" s="58">
        <v>54535</v>
      </c>
      <c r="M456" s="61">
        <v>696560</v>
      </c>
      <c r="N456" s="58">
        <v>885450</v>
      </c>
      <c r="O456" s="58">
        <v>573424</v>
      </c>
      <c r="P456" s="61">
        <v>85</v>
      </c>
      <c r="Q456" s="58">
        <v>44804</v>
      </c>
      <c r="R456" s="58">
        <v>31954</v>
      </c>
      <c r="S456" s="104">
        <v>25</v>
      </c>
      <c r="T456" s="64">
        <v>83</v>
      </c>
      <c r="U456" s="106">
        <v>1500</v>
      </c>
    </row>
    <row r="457" spans="1:21">
      <c r="A457" s="45" t="s">
        <v>36</v>
      </c>
      <c r="B457" s="46">
        <v>2010</v>
      </c>
      <c r="C457" s="58">
        <v>1418304</v>
      </c>
      <c r="D457" s="58">
        <v>1027925</v>
      </c>
      <c r="E457" s="58">
        <v>293921</v>
      </c>
      <c r="F457" s="58">
        <v>19764</v>
      </c>
      <c r="G457" s="58">
        <v>19764</v>
      </c>
      <c r="H457" s="61">
        <v>622</v>
      </c>
      <c r="I457" s="58">
        <v>447970</v>
      </c>
      <c r="J457" s="58">
        <v>289253</v>
      </c>
      <c r="K457" s="58">
        <v>113920</v>
      </c>
      <c r="L457" s="58">
        <v>44797</v>
      </c>
      <c r="M457" s="61">
        <v>548120</v>
      </c>
      <c r="N457" s="58">
        <v>616451</v>
      </c>
      <c r="O457" s="58">
        <v>375486</v>
      </c>
      <c r="P457" s="61">
        <v>59</v>
      </c>
      <c r="Q457" s="58">
        <v>45171</v>
      </c>
      <c r="R457" s="58">
        <v>41296</v>
      </c>
      <c r="S457" s="104">
        <v>21</v>
      </c>
      <c r="T457" s="64">
        <v>263</v>
      </c>
      <c r="U457" s="106">
        <v>4750</v>
      </c>
    </row>
    <row r="458" spans="1:21">
      <c r="A458" s="45" t="s">
        <v>37</v>
      </c>
      <c r="B458" s="46">
        <v>2010</v>
      </c>
      <c r="C458" s="58">
        <v>1759295</v>
      </c>
      <c r="D458" s="58">
        <v>1271137</v>
      </c>
      <c r="E458" s="58">
        <v>364674</v>
      </c>
      <c r="F458" s="58">
        <v>24530</v>
      </c>
      <c r="G458" s="58">
        <v>24530</v>
      </c>
      <c r="H458" s="61">
        <v>740</v>
      </c>
      <c r="I458" s="58">
        <v>842050</v>
      </c>
      <c r="J458" s="58">
        <v>543145</v>
      </c>
      <c r="K458" s="58">
        <v>214700</v>
      </c>
      <c r="L458" s="58">
        <v>84205</v>
      </c>
      <c r="M458" s="61">
        <v>1110680</v>
      </c>
      <c r="N458" s="58">
        <v>745844</v>
      </c>
      <c r="O458" s="58">
        <v>513521</v>
      </c>
      <c r="P458" s="61">
        <v>58</v>
      </c>
      <c r="Q458" s="58">
        <v>25990</v>
      </c>
      <c r="R458" s="58">
        <v>23193</v>
      </c>
      <c r="S458" s="104">
        <v>24</v>
      </c>
      <c r="T458" s="64">
        <v>346</v>
      </c>
      <c r="U458" s="106">
        <v>6250</v>
      </c>
    </row>
    <row r="459" spans="1:21">
      <c r="A459" s="45" t="s">
        <v>38</v>
      </c>
      <c r="B459" s="46">
        <v>2010</v>
      </c>
      <c r="C459" s="58">
        <v>1568433</v>
      </c>
      <c r="D459" s="58">
        <v>1125299</v>
      </c>
      <c r="E459" s="58">
        <v>334445</v>
      </c>
      <c r="F459" s="58">
        <v>22205</v>
      </c>
      <c r="G459" s="58">
        <v>22205</v>
      </c>
      <c r="H459" s="61">
        <v>648</v>
      </c>
      <c r="I459" s="58">
        <v>557250</v>
      </c>
      <c r="J459" s="58">
        <v>359176</v>
      </c>
      <c r="K459" s="58">
        <v>142349</v>
      </c>
      <c r="L459" s="58">
        <v>55725</v>
      </c>
      <c r="M459" s="61">
        <v>726360</v>
      </c>
      <c r="N459" s="58">
        <v>756361</v>
      </c>
      <c r="O459" s="58">
        <v>606534</v>
      </c>
      <c r="P459" s="61">
        <v>36</v>
      </c>
      <c r="Q459" s="58">
        <v>27824</v>
      </c>
      <c r="R459" s="58">
        <v>22375</v>
      </c>
      <c r="S459" s="104">
        <v>24</v>
      </c>
      <c r="T459" s="64">
        <v>69</v>
      </c>
      <c r="U459" s="106">
        <v>1250</v>
      </c>
    </row>
    <row r="460" spans="1:21">
      <c r="A460" s="45" t="s">
        <v>39</v>
      </c>
      <c r="B460" s="46">
        <v>2010</v>
      </c>
      <c r="C460" s="58">
        <v>1530423</v>
      </c>
      <c r="D460" s="58">
        <v>1103093</v>
      </c>
      <c r="E460" s="58">
        <v>322576</v>
      </c>
      <c r="F460" s="58">
        <v>21432</v>
      </c>
      <c r="G460" s="58">
        <v>21432</v>
      </c>
      <c r="H460" s="61">
        <v>608</v>
      </c>
      <c r="I460" s="58">
        <v>544140</v>
      </c>
      <c r="J460" s="58">
        <v>350705</v>
      </c>
      <c r="K460" s="58">
        <v>139021</v>
      </c>
      <c r="L460" s="58">
        <v>54414</v>
      </c>
      <c r="M460" s="61">
        <v>691920</v>
      </c>
      <c r="N460" s="58">
        <v>453373</v>
      </c>
      <c r="O460" s="58">
        <v>303906</v>
      </c>
      <c r="P460" s="61">
        <v>47</v>
      </c>
      <c r="Q460" s="58">
        <v>31214</v>
      </c>
      <c r="R460" s="58">
        <v>24626</v>
      </c>
      <c r="S460" s="104">
        <v>16</v>
      </c>
      <c r="T460" s="64">
        <v>364</v>
      </c>
      <c r="U460" s="106">
        <v>3500</v>
      </c>
    </row>
    <row r="461" spans="1:21">
      <c r="A461" s="45" t="s">
        <v>40</v>
      </c>
      <c r="B461" s="46">
        <v>2010</v>
      </c>
      <c r="C461" s="58">
        <v>1647983</v>
      </c>
      <c r="D461" s="58">
        <v>1207498</v>
      </c>
      <c r="E461" s="58">
        <v>326918</v>
      </c>
      <c r="F461" s="58">
        <v>21947</v>
      </c>
      <c r="G461" s="58">
        <v>21947</v>
      </c>
      <c r="H461" s="61">
        <v>652</v>
      </c>
      <c r="I461" s="58">
        <v>520940</v>
      </c>
      <c r="J461" s="58">
        <v>336041</v>
      </c>
      <c r="K461" s="58">
        <v>132805</v>
      </c>
      <c r="L461" s="58">
        <v>52094</v>
      </c>
      <c r="M461" s="61">
        <v>681160</v>
      </c>
      <c r="N461" s="58">
        <v>677826</v>
      </c>
      <c r="O461" s="58">
        <v>466114</v>
      </c>
      <c r="P461" s="61">
        <v>72</v>
      </c>
      <c r="Q461" s="58">
        <v>34166</v>
      </c>
      <c r="R461" s="58">
        <v>28142</v>
      </c>
      <c r="S461" s="104">
        <v>25</v>
      </c>
      <c r="T461" s="64">
        <v>0</v>
      </c>
      <c r="U461" s="106">
        <v>0</v>
      </c>
    </row>
    <row r="462" spans="1:21">
      <c r="A462" s="45" t="s">
        <v>41</v>
      </c>
      <c r="B462" s="46"/>
      <c r="C462" s="48">
        <f t="shared" ref="C462:U462" si="22">SUM(C450:C461)</f>
        <v>19273816</v>
      </c>
      <c r="D462" s="48">
        <f t="shared" si="22"/>
        <v>13999176</v>
      </c>
      <c r="E462" s="48">
        <f t="shared" si="22"/>
        <v>3908447</v>
      </c>
      <c r="F462" s="48">
        <f t="shared" si="22"/>
        <v>264693</v>
      </c>
      <c r="G462" s="48">
        <f t="shared" si="22"/>
        <v>251704</v>
      </c>
      <c r="H462" s="49">
        <f t="shared" si="22"/>
        <v>8008</v>
      </c>
      <c r="I462" s="48">
        <f t="shared" si="22"/>
        <v>6923240</v>
      </c>
      <c r="J462" s="48">
        <f t="shared" si="22"/>
        <v>4468431</v>
      </c>
      <c r="K462" s="48">
        <f t="shared" si="22"/>
        <v>1762485</v>
      </c>
      <c r="L462" s="48">
        <f t="shared" si="22"/>
        <v>692324</v>
      </c>
      <c r="M462" s="49">
        <f t="shared" si="22"/>
        <v>9057400</v>
      </c>
      <c r="N462" s="59">
        <f t="shared" si="22"/>
        <v>11291966</v>
      </c>
      <c r="O462" s="59">
        <f t="shared" si="22"/>
        <v>7545198</v>
      </c>
      <c r="P462" s="49">
        <f t="shared" si="22"/>
        <v>926</v>
      </c>
      <c r="Q462" s="59">
        <f t="shared" si="22"/>
        <v>459317</v>
      </c>
      <c r="R462" s="59">
        <f t="shared" si="22"/>
        <v>346663</v>
      </c>
      <c r="S462" s="57">
        <f t="shared" si="22"/>
        <v>296</v>
      </c>
      <c r="T462" s="56">
        <f t="shared" si="22"/>
        <v>1347</v>
      </c>
      <c r="U462" s="106">
        <f t="shared" si="22"/>
        <v>21250</v>
      </c>
    </row>
    <row r="469" spans="1:21" ht="17.5">
      <c r="A469" s="30" t="s">
        <v>91</v>
      </c>
      <c r="B469" s="31"/>
      <c r="C469" s="32" t="s">
        <v>1</v>
      </c>
      <c r="D469" s="32"/>
      <c r="E469" s="32"/>
      <c r="F469" s="32"/>
      <c r="G469" s="32"/>
      <c r="H469" s="33"/>
      <c r="I469" s="34" t="s">
        <v>14</v>
      </c>
      <c r="J469" s="35"/>
      <c r="K469" s="36"/>
      <c r="L469" s="35"/>
      <c r="M469" s="37"/>
      <c r="N469" s="30" t="s">
        <v>15</v>
      </c>
      <c r="O469" s="32"/>
      <c r="P469" s="33"/>
      <c r="Q469" s="30" t="s">
        <v>16</v>
      </c>
      <c r="R469" s="32"/>
      <c r="S469" s="89"/>
      <c r="T469" s="135" t="s">
        <v>89</v>
      </c>
      <c r="U469" s="136"/>
    </row>
    <row r="470" spans="1:21" ht="52.5">
      <c r="A470" s="39" t="s">
        <v>18</v>
      </c>
      <c r="B470" s="40" t="s">
        <v>19</v>
      </c>
      <c r="C470" s="41" t="s">
        <v>4</v>
      </c>
      <c r="D470" s="42" t="s">
        <v>20</v>
      </c>
      <c r="E470" s="42" t="s">
        <v>21</v>
      </c>
      <c r="F470" s="42" t="s">
        <v>22</v>
      </c>
      <c r="G470" s="42" t="s">
        <v>23</v>
      </c>
      <c r="H470" s="43" t="s">
        <v>24</v>
      </c>
      <c r="I470" s="41" t="s">
        <v>25</v>
      </c>
      <c r="J470" s="42" t="s">
        <v>26</v>
      </c>
      <c r="K470" s="42" t="s">
        <v>21</v>
      </c>
      <c r="L470" s="42" t="s">
        <v>27</v>
      </c>
      <c r="M470" s="43" t="s">
        <v>28</v>
      </c>
      <c r="N470" s="44" t="s">
        <v>4</v>
      </c>
      <c r="O470" s="42" t="s">
        <v>21</v>
      </c>
      <c r="P470" s="43" t="s">
        <v>24</v>
      </c>
      <c r="Q470" s="44" t="s">
        <v>4</v>
      </c>
      <c r="R470" s="42" t="s">
        <v>21</v>
      </c>
      <c r="S470" s="42" t="s">
        <v>24</v>
      </c>
      <c r="T470" s="44" t="s">
        <v>85</v>
      </c>
      <c r="U470" s="40" t="s">
        <v>28</v>
      </c>
    </row>
    <row r="471" spans="1:21">
      <c r="A471" s="45" t="s">
        <v>29</v>
      </c>
      <c r="B471" s="46">
        <v>2010</v>
      </c>
      <c r="C471" s="58">
        <v>1592981</v>
      </c>
      <c r="D471" s="58">
        <v>1170152</v>
      </c>
      <c r="E471" s="58">
        <v>325863</v>
      </c>
      <c r="F471" s="58">
        <v>21230</v>
      </c>
      <c r="G471" s="58">
        <v>21230</v>
      </c>
      <c r="H471" s="61">
        <v>678</v>
      </c>
      <c r="I471" s="58">
        <v>448350</v>
      </c>
      <c r="J471" s="58">
        <v>289225</v>
      </c>
      <c r="K471" s="58">
        <v>114290</v>
      </c>
      <c r="L471" s="58">
        <v>44835</v>
      </c>
      <c r="M471" s="61">
        <v>580440</v>
      </c>
      <c r="N471" s="58">
        <v>1225258</v>
      </c>
      <c r="O471" s="58">
        <v>804486</v>
      </c>
      <c r="P471" s="61">
        <v>77</v>
      </c>
      <c r="Q471" s="58">
        <v>32042</v>
      </c>
      <c r="R471" s="58">
        <v>20472</v>
      </c>
      <c r="S471" s="104">
        <v>25</v>
      </c>
      <c r="T471" s="64">
        <v>52</v>
      </c>
      <c r="U471" s="106">
        <v>500</v>
      </c>
    </row>
    <row r="472" spans="1:21">
      <c r="A472" s="45" t="s">
        <v>30</v>
      </c>
      <c r="B472" s="46">
        <v>2010</v>
      </c>
      <c r="C472" s="58">
        <v>1693097</v>
      </c>
      <c r="D472" s="58">
        <v>1220618</v>
      </c>
      <c r="E472" s="58">
        <v>362603</v>
      </c>
      <c r="F472" s="58">
        <v>23670</v>
      </c>
      <c r="G472" s="58">
        <v>23670</v>
      </c>
      <c r="H472" s="61">
        <v>667</v>
      </c>
      <c r="I472" s="58">
        <v>527530</v>
      </c>
      <c r="J472" s="58">
        <v>341341</v>
      </c>
      <c r="K472" s="58">
        <v>133436</v>
      </c>
      <c r="L472" s="58">
        <v>52753</v>
      </c>
      <c r="M472" s="61">
        <v>661160</v>
      </c>
      <c r="N472" s="58">
        <v>1225922</v>
      </c>
      <c r="O472" s="58">
        <v>804222</v>
      </c>
      <c r="P472" s="61">
        <v>99</v>
      </c>
      <c r="Q472" s="58">
        <v>44872</v>
      </c>
      <c r="R472" s="58">
        <v>34611</v>
      </c>
      <c r="S472" s="104">
        <v>24</v>
      </c>
      <c r="T472" s="64">
        <v>0</v>
      </c>
      <c r="U472" s="106">
        <v>0</v>
      </c>
    </row>
    <row r="473" spans="1:21">
      <c r="A473" s="45" t="s">
        <v>31</v>
      </c>
      <c r="B473" s="46">
        <v>2010</v>
      </c>
      <c r="C473" s="58">
        <v>1718039</v>
      </c>
      <c r="D473" s="58">
        <v>1237009</v>
      </c>
      <c r="E473" s="58">
        <v>366759</v>
      </c>
      <c r="F473" s="58">
        <v>24094</v>
      </c>
      <c r="G473" s="58">
        <v>10489</v>
      </c>
      <c r="H473" s="61">
        <v>706</v>
      </c>
      <c r="I473" s="58">
        <v>567840</v>
      </c>
      <c r="J473" s="58">
        <v>367612</v>
      </c>
      <c r="K473" s="58">
        <v>143444</v>
      </c>
      <c r="L473" s="58">
        <v>56784</v>
      </c>
      <c r="M473" s="61">
        <v>702600</v>
      </c>
      <c r="N473" s="58">
        <v>860942</v>
      </c>
      <c r="O473" s="58">
        <v>599023</v>
      </c>
      <c r="P473" s="61">
        <v>71</v>
      </c>
      <c r="Q473" s="58">
        <v>28311</v>
      </c>
      <c r="R473" s="58">
        <v>17666</v>
      </c>
      <c r="S473" s="104">
        <v>17</v>
      </c>
      <c r="T473" s="64">
        <v>104</v>
      </c>
      <c r="U473" s="106">
        <v>1000</v>
      </c>
    </row>
    <row r="474" spans="1:21">
      <c r="A474" s="45" t="s">
        <v>32</v>
      </c>
      <c r="B474" s="46">
        <v>2010</v>
      </c>
      <c r="C474" s="58">
        <v>1592833</v>
      </c>
      <c r="D474" s="58">
        <v>1171987</v>
      </c>
      <c r="E474" s="58">
        <v>295785</v>
      </c>
      <c r="F474" s="58">
        <v>21177</v>
      </c>
      <c r="G474" s="58">
        <v>21579</v>
      </c>
      <c r="H474" s="61">
        <v>629</v>
      </c>
      <c r="I474" s="58">
        <v>654600</v>
      </c>
      <c r="J474" s="58">
        <v>424144</v>
      </c>
      <c r="K474" s="58">
        <v>164996</v>
      </c>
      <c r="L474" s="58">
        <v>65460</v>
      </c>
      <c r="M474" s="61">
        <v>765840</v>
      </c>
      <c r="N474" s="58">
        <v>939789</v>
      </c>
      <c r="O474" s="58">
        <v>575902</v>
      </c>
      <c r="P474" s="61">
        <v>103</v>
      </c>
      <c r="Q474" s="58">
        <v>74745</v>
      </c>
      <c r="R474" s="58">
        <v>45984</v>
      </c>
      <c r="S474" s="104">
        <v>38</v>
      </c>
      <c r="T474" s="64">
        <v>260</v>
      </c>
      <c r="U474" s="106">
        <v>2500</v>
      </c>
    </row>
    <row r="475" spans="1:21">
      <c r="A475" s="45" t="s">
        <v>33</v>
      </c>
      <c r="B475" s="46">
        <v>2010</v>
      </c>
      <c r="C475" s="58">
        <v>1655031</v>
      </c>
      <c r="D475" s="58">
        <v>1210623</v>
      </c>
      <c r="E475" s="58">
        <v>323505</v>
      </c>
      <c r="F475" s="58">
        <v>22300</v>
      </c>
      <c r="G475" s="58">
        <v>22300</v>
      </c>
      <c r="H475" s="61">
        <v>689</v>
      </c>
      <c r="I475" s="58">
        <v>526050</v>
      </c>
      <c r="J475" s="58">
        <v>340447</v>
      </c>
      <c r="K475" s="58">
        <v>132998</v>
      </c>
      <c r="L475" s="58">
        <v>52605</v>
      </c>
      <c r="M475" s="61">
        <v>643200</v>
      </c>
      <c r="N475" s="58">
        <v>997303</v>
      </c>
      <c r="O475" s="58">
        <v>612038</v>
      </c>
      <c r="P475" s="61">
        <v>91</v>
      </c>
      <c r="Q475" s="58">
        <v>34300</v>
      </c>
      <c r="R475" s="58">
        <v>25900</v>
      </c>
      <c r="S475" s="104">
        <v>27</v>
      </c>
      <c r="T475" s="64">
        <v>286</v>
      </c>
      <c r="U475" s="106">
        <v>2750</v>
      </c>
    </row>
    <row r="476" spans="1:21">
      <c r="A476" s="45" t="s">
        <v>34</v>
      </c>
      <c r="B476" s="46">
        <v>2010</v>
      </c>
      <c r="C476" s="58">
        <v>1399008</v>
      </c>
      <c r="D476" s="58">
        <v>1052316</v>
      </c>
      <c r="E476" s="58">
        <v>245140</v>
      </c>
      <c r="F476" s="58">
        <v>17442</v>
      </c>
      <c r="G476" s="58">
        <v>17442</v>
      </c>
      <c r="H476" s="61">
        <v>643</v>
      </c>
      <c r="I476" s="58">
        <v>408030</v>
      </c>
      <c r="J476" s="58">
        <v>264288</v>
      </c>
      <c r="K476" s="58">
        <v>102939</v>
      </c>
      <c r="L476" s="58">
        <v>40803</v>
      </c>
      <c r="M476" s="61">
        <v>533640</v>
      </c>
      <c r="N476" s="58">
        <v>1629675</v>
      </c>
      <c r="O476" s="58">
        <v>1210997</v>
      </c>
      <c r="P476" s="61">
        <v>113</v>
      </c>
      <c r="Q476" s="58">
        <v>27140</v>
      </c>
      <c r="R476" s="58">
        <v>21557</v>
      </c>
      <c r="S476" s="104">
        <v>32</v>
      </c>
      <c r="T476" s="64">
        <v>0</v>
      </c>
      <c r="U476" s="106">
        <v>0</v>
      </c>
    </row>
    <row r="477" spans="1:21">
      <c r="A477" s="45" t="s">
        <v>35</v>
      </c>
      <c r="B477" s="46">
        <v>2011</v>
      </c>
      <c r="C477" s="58">
        <v>1049345</v>
      </c>
      <c r="D477" s="58">
        <v>798050</v>
      </c>
      <c r="E477" s="58">
        <v>181939</v>
      </c>
      <c r="F477" s="58">
        <v>12676</v>
      </c>
      <c r="G477" s="58">
        <v>12676</v>
      </c>
      <c r="H477" s="61">
        <v>629</v>
      </c>
      <c r="I477" s="58">
        <v>357850</v>
      </c>
      <c r="J477" s="58">
        <v>231759</v>
      </c>
      <c r="K477" s="58">
        <v>90306</v>
      </c>
      <c r="L477" s="58">
        <v>35785</v>
      </c>
      <c r="M477" s="61">
        <v>423320</v>
      </c>
      <c r="N477" s="58">
        <v>944349</v>
      </c>
      <c r="O477" s="58">
        <v>681158</v>
      </c>
      <c r="P477" s="61">
        <v>86</v>
      </c>
      <c r="Q477" s="58">
        <v>39995</v>
      </c>
      <c r="R477" s="58">
        <v>34151</v>
      </c>
      <c r="S477" s="104">
        <v>29</v>
      </c>
      <c r="T477" s="64">
        <v>52</v>
      </c>
      <c r="U477" s="106">
        <v>500</v>
      </c>
    </row>
    <row r="478" spans="1:21">
      <c r="A478" s="45" t="s">
        <v>36</v>
      </c>
      <c r="B478" s="46">
        <v>2011</v>
      </c>
      <c r="C478" s="58">
        <v>1207309</v>
      </c>
      <c r="D478" s="58">
        <v>902839</v>
      </c>
      <c r="E478" s="58">
        <v>227328</v>
      </c>
      <c r="F478" s="58">
        <v>15361</v>
      </c>
      <c r="G478" s="58">
        <v>15361</v>
      </c>
      <c r="H478" s="61">
        <v>630</v>
      </c>
      <c r="I478" s="58">
        <v>434600</v>
      </c>
      <c r="J478" s="58">
        <v>280777</v>
      </c>
      <c r="K478" s="58">
        <v>110363</v>
      </c>
      <c r="L478" s="58">
        <v>43460</v>
      </c>
      <c r="M478" s="61">
        <v>565600</v>
      </c>
      <c r="N478" s="58">
        <v>418950</v>
      </c>
      <c r="O478" s="58">
        <v>278723</v>
      </c>
      <c r="P478" s="61">
        <v>39</v>
      </c>
      <c r="Q478" s="58">
        <v>32177</v>
      </c>
      <c r="R478" s="58">
        <v>29039</v>
      </c>
      <c r="S478" s="104">
        <v>18</v>
      </c>
      <c r="T478" s="64">
        <v>52</v>
      </c>
      <c r="U478" s="106">
        <v>500</v>
      </c>
    </row>
    <row r="479" spans="1:21">
      <c r="A479" s="45" t="s">
        <v>37</v>
      </c>
      <c r="B479" s="46">
        <v>2011</v>
      </c>
      <c r="C479" s="58">
        <v>1658020</v>
      </c>
      <c r="D479" s="58">
        <v>1220959</v>
      </c>
      <c r="E479" s="58">
        <v>331062</v>
      </c>
      <c r="F479" s="58">
        <v>21981</v>
      </c>
      <c r="G479" s="58">
        <v>21981</v>
      </c>
      <c r="H479" s="61">
        <v>679</v>
      </c>
      <c r="I479" s="58">
        <v>793790</v>
      </c>
      <c r="J479" s="58">
        <v>512008</v>
      </c>
      <c r="K479" s="58">
        <v>202403</v>
      </c>
      <c r="L479" s="58">
        <v>79379</v>
      </c>
      <c r="M479" s="61">
        <v>1003720</v>
      </c>
      <c r="N479" s="58">
        <v>474464</v>
      </c>
      <c r="O479" s="58">
        <v>298748</v>
      </c>
      <c r="P479" s="61">
        <v>63</v>
      </c>
      <c r="Q479" s="58">
        <v>20610</v>
      </c>
      <c r="R479" s="58">
        <v>16503</v>
      </c>
      <c r="S479" s="104">
        <v>23</v>
      </c>
      <c r="T479" s="64">
        <v>442</v>
      </c>
      <c r="U479" s="106">
        <v>4250</v>
      </c>
    </row>
    <row r="480" spans="1:21">
      <c r="A480" s="45" t="s">
        <v>38</v>
      </c>
      <c r="B480" s="46">
        <v>2011</v>
      </c>
      <c r="C480" s="58">
        <v>1429610</v>
      </c>
      <c r="D480" s="58">
        <v>1044139</v>
      </c>
      <c r="E480" s="58">
        <v>294048</v>
      </c>
      <c r="F480" s="58">
        <v>19301</v>
      </c>
      <c r="G480" s="58">
        <v>19301</v>
      </c>
      <c r="H480" s="61">
        <v>602</v>
      </c>
      <c r="I480" s="58">
        <v>533530</v>
      </c>
      <c r="J480" s="58">
        <v>343289</v>
      </c>
      <c r="K480" s="58">
        <v>136888</v>
      </c>
      <c r="L480" s="58">
        <v>53353</v>
      </c>
      <c r="M480" s="61">
        <v>711440</v>
      </c>
      <c r="N480" s="58">
        <v>636236</v>
      </c>
      <c r="O480" s="58">
        <v>437879</v>
      </c>
      <c r="P480" s="61">
        <v>47</v>
      </c>
      <c r="Q480" s="58">
        <v>52792</v>
      </c>
      <c r="R480" s="58">
        <v>48942</v>
      </c>
      <c r="S480" s="104">
        <v>22</v>
      </c>
      <c r="T480" s="64">
        <v>676</v>
      </c>
      <c r="U480" s="106">
        <v>6500</v>
      </c>
    </row>
    <row r="481" spans="1:21">
      <c r="A481" s="45" t="s">
        <v>39</v>
      </c>
      <c r="B481" s="46">
        <v>2011</v>
      </c>
      <c r="C481" s="58">
        <v>1571801</v>
      </c>
      <c r="D481" s="58">
        <v>1156365</v>
      </c>
      <c r="E481" s="58">
        <v>311837</v>
      </c>
      <c r="F481" s="58">
        <v>20825</v>
      </c>
      <c r="G481" s="58">
        <v>20825</v>
      </c>
      <c r="H481" s="61">
        <v>661</v>
      </c>
      <c r="I481" s="58">
        <v>581470</v>
      </c>
      <c r="J481" s="58">
        <v>375706</v>
      </c>
      <c r="K481" s="58">
        <v>147617</v>
      </c>
      <c r="L481" s="58">
        <v>58147</v>
      </c>
      <c r="M481" s="61">
        <v>715400</v>
      </c>
      <c r="N481" s="58">
        <v>474401</v>
      </c>
      <c r="O481" s="58">
        <v>316322</v>
      </c>
      <c r="P481" s="61">
        <v>53</v>
      </c>
      <c r="Q481" s="58">
        <v>33196</v>
      </c>
      <c r="R481" s="58">
        <v>26118</v>
      </c>
      <c r="S481" s="104">
        <v>19</v>
      </c>
      <c r="T481" s="64">
        <v>26</v>
      </c>
      <c r="U481" s="106">
        <v>250</v>
      </c>
    </row>
    <row r="482" spans="1:21">
      <c r="A482" s="45" t="s">
        <v>40</v>
      </c>
      <c r="B482" s="46">
        <v>2011</v>
      </c>
      <c r="C482" s="58">
        <v>1468742</v>
      </c>
      <c r="D482" s="58">
        <v>1092318</v>
      </c>
      <c r="E482" s="58">
        <v>282806</v>
      </c>
      <c r="F482" s="58">
        <v>18885</v>
      </c>
      <c r="G482" s="58">
        <v>18885</v>
      </c>
      <c r="H482" s="61">
        <v>628</v>
      </c>
      <c r="I482" s="58">
        <v>650110</v>
      </c>
      <c r="J482" s="58">
        <v>419070</v>
      </c>
      <c r="K482" s="58">
        <v>166029</v>
      </c>
      <c r="L482" s="58">
        <v>65011</v>
      </c>
      <c r="M482" s="61">
        <v>883880</v>
      </c>
      <c r="N482" s="58">
        <v>773814</v>
      </c>
      <c r="O482" s="58">
        <v>593907</v>
      </c>
      <c r="P482" s="61">
        <v>71</v>
      </c>
      <c r="Q482" s="58">
        <v>35724</v>
      </c>
      <c r="R482" s="58">
        <v>26208</v>
      </c>
      <c r="S482" s="104">
        <v>29</v>
      </c>
      <c r="T482" s="64">
        <v>0</v>
      </c>
      <c r="U482" s="106">
        <v>0</v>
      </c>
    </row>
    <row r="483" spans="1:21">
      <c r="A483" s="45" t="s">
        <v>41</v>
      </c>
      <c r="B483" s="46"/>
      <c r="C483" s="48">
        <f t="shared" ref="C483:U483" si="23">SUM(C471:C482)</f>
        <v>18035816</v>
      </c>
      <c r="D483" s="48">
        <f t="shared" si="23"/>
        <v>13277375</v>
      </c>
      <c r="E483" s="48">
        <f t="shared" si="23"/>
        <v>3548675</v>
      </c>
      <c r="F483" s="48">
        <f t="shared" si="23"/>
        <v>238942</v>
      </c>
      <c r="G483" s="48">
        <f t="shared" si="23"/>
        <v>225739</v>
      </c>
      <c r="H483" s="49">
        <f t="shared" si="23"/>
        <v>7841</v>
      </c>
      <c r="I483" s="48">
        <f t="shared" si="23"/>
        <v>6483750</v>
      </c>
      <c r="J483" s="48">
        <f t="shared" si="23"/>
        <v>4189666</v>
      </c>
      <c r="K483" s="48">
        <f t="shared" si="23"/>
        <v>1645709</v>
      </c>
      <c r="L483" s="48">
        <f t="shared" si="23"/>
        <v>648375</v>
      </c>
      <c r="M483" s="49">
        <f t="shared" si="23"/>
        <v>8190240</v>
      </c>
      <c r="N483" s="59">
        <f t="shared" si="23"/>
        <v>10601103</v>
      </c>
      <c r="O483" s="59">
        <f t="shared" si="23"/>
        <v>7213405</v>
      </c>
      <c r="P483" s="49">
        <f t="shared" si="23"/>
        <v>913</v>
      </c>
      <c r="Q483" s="59">
        <f t="shared" si="23"/>
        <v>455904</v>
      </c>
      <c r="R483" s="59">
        <f t="shared" si="23"/>
        <v>347151</v>
      </c>
      <c r="S483" s="57">
        <f t="shared" si="23"/>
        <v>303</v>
      </c>
      <c r="T483" s="56">
        <f t="shared" si="23"/>
        <v>1950</v>
      </c>
      <c r="U483" s="106">
        <f t="shared" si="23"/>
        <v>18750</v>
      </c>
    </row>
    <row r="490" spans="1:21" ht="17.5">
      <c r="A490" s="30" t="s">
        <v>93</v>
      </c>
      <c r="B490" s="31"/>
      <c r="C490" s="32" t="s">
        <v>1</v>
      </c>
      <c r="D490" s="32"/>
      <c r="E490" s="32"/>
      <c r="F490" s="32"/>
      <c r="G490" s="32"/>
      <c r="H490" s="33"/>
      <c r="I490" s="34" t="s">
        <v>14</v>
      </c>
      <c r="J490" s="35"/>
      <c r="K490" s="36"/>
      <c r="L490" s="35"/>
      <c r="M490" s="37"/>
      <c r="N490" s="30" t="s">
        <v>15</v>
      </c>
      <c r="O490" s="32"/>
      <c r="P490" s="33"/>
      <c r="Q490" s="30" t="s">
        <v>16</v>
      </c>
      <c r="R490" s="32"/>
      <c r="S490" s="89"/>
    </row>
    <row r="491" spans="1:21" ht="52.5">
      <c r="A491" s="39" t="s">
        <v>18</v>
      </c>
      <c r="B491" s="40" t="s">
        <v>19</v>
      </c>
      <c r="C491" s="41" t="s">
        <v>4</v>
      </c>
      <c r="D491" s="42" t="s">
        <v>20</v>
      </c>
      <c r="E491" s="42" t="s">
        <v>21</v>
      </c>
      <c r="F491" s="42" t="s">
        <v>22</v>
      </c>
      <c r="G491" s="42" t="s">
        <v>23</v>
      </c>
      <c r="H491" s="43" t="s">
        <v>24</v>
      </c>
      <c r="I491" s="41" t="s">
        <v>25</v>
      </c>
      <c r="J491" s="42" t="s">
        <v>26</v>
      </c>
      <c r="K491" s="42" t="s">
        <v>21</v>
      </c>
      <c r="L491" s="42" t="s">
        <v>27</v>
      </c>
      <c r="M491" s="43" t="s">
        <v>28</v>
      </c>
      <c r="N491" s="44" t="s">
        <v>4</v>
      </c>
      <c r="O491" s="42" t="s">
        <v>21</v>
      </c>
      <c r="P491" s="43" t="s">
        <v>24</v>
      </c>
      <c r="Q491" s="44" t="s">
        <v>4</v>
      </c>
      <c r="R491" s="42" t="s">
        <v>21</v>
      </c>
      <c r="S491" s="42" t="s">
        <v>24</v>
      </c>
    </row>
    <row r="492" spans="1:21">
      <c r="A492" s="45" t="s">
        <v>29</v>
      </c>
      <c r="B492" s="46">
        <v>2011</v>
      </c>
      <c r="C492" s="58">
        <v>1452348</v>
      </c>
      <c r="D492" s="58">
        <v>1072873</v>
      </c>
      <c r="E492" s="58">
        <v>279007</v>
      </c>
      <c r="F492" s="58">
        <v>19000</v>
      </c>
      <c r="G492" s="58">
        <v>19000</v>
      </c>
      <c r="H492" s="61">
        <v>633</v>
      </c>
      <c r="I492" s="58">
        <v>461630</v>
      </c>
      <c r="J492" s="58">
        <v>297480</v>
      </c>
      <c r="K492" s="58">
        <v>117987</v>
      </c>
      <c r="L492" s="58">
        <v>46163</v>
      </c>
      <c r="M492" s="61">
        <v>585400</v>
      </c>
      <c r="N492" s="58">
        <v>1287781</v>
      </c>
      <c r="O492" s="58">
        <v>877642</v>
      </c>
      <c r="P492" s="61">
        <v>89</v>
      </c>
      <c r="Q492" s="58">
        <v>43552</v>
      </c>
      <c r="R492" s="58">
        <v>38283</v>
      </c>
      <c r="S492" s="104">
        <v>28</v>
      </c>
    </row>
    <row r="493" spans="1:21">
      <c r="A493" s="45" t="s">
        <v>30</v>
      </c>
      <c r="B493" s="46">
        <v>2011</v>
      </c>
      <c r="C493" s="58">
        <v>1659746</v>
      </c>
      <c r="D493" s="58">
        <v>1209326</v>
      </c>
      <c r="E493" s="58">
        <v>345589</v>
      </c>
      <c r="F493" s="58">
        <v>22552</v>
      </c>
      <c r="G493" s="58">
        <v>22552</v>
      </c>
      <c r="H493" s="61">
        <v>703</v>
      </c>
      <c r="I493" s="58">
        <v>525790</v>
      </c>
      <c r="J493" s="58">
        <v>339130</v>
      </c>
      <c r="K493" s="58">
        <v>134081</v>
      </c>
      <c r="L493" s="58">
        <v>52579</v>
      </c>
      <c r="M493" s="61">
        <v>651560</v>
      </c>
      <c r="N493" s="58">
        <v>517345</v>
      </c>
      <c r="O493" s="58">
        <v>340930</v>
      </c>
      <c r="P493" s="61">
        <v>48</v>
      </c>
      <c r="Q493" s="58">
        <v>30661</v>
      </c>
      <c r="R493" s="58">
        <v>20085</v>
      </c>
      <c r="S493" s="104">
        <v>14</v>
      </c>
    </row>
    <row r="494" spans="1:21">
      <c r="A494" s="45" t="s">
        <v>31</v>
      </c>
      <c r="B494" s="46">
        <v>2011</v>
      </c>
      <c r="C494" s="58">
        <v>1484651</v>
      </c>
      <c r="D494" s="58">
        <v>1080387</v>
      </c>
      <c r="E494" s="58">
        <v>304213</v>
      </c>
      <c r="F494" s="58">
        <v>20256</v>
      </c>
      <c r="G494" s="58">
        <v>20256</v>
      </c>
      <c r="H494" s="61">
        <v>650</v>
      </c>
      <c r="I494" s="58">
        <v>365400</v>
      </c>
      <c r="J494" s="58">
        <v>235419</v>
      </c>
      <c r="K494" s="58">
        <v>93441</v>
      </c>
      <c r="L494" s="58">
        <v>36540</v>
      </c>
      <c r="M494" s="61">
        <v>515400</v>
      </c>
      <c r="N494" s="58">
        <v>870129</v>
      </c>
      <c r="O494" s="58">
        <v>495054</v>
      </c>
      <c r="P494" s="61">
        <v>56</v>
      </c>
      <c r="Q494" s="58">
        <v>26112</v>
      </c>
      <c r="R494" s="58">
        <v>18866</v>
      </c>
      <c r="S494" s="104">
        <v>16</v>
      </c>
    </row>
    <row r="495" spans="1:21">
      <c r="A495" s="45" t="s">
        <v>32</v>
      </c>
      <c r="B495" s="46">
        <v>2011</v>
      </c>
      <c r="C495" s="58">
        <v>1452085</v>
      </c>
      <c r="D495" s="58">
        <v>1068787</v>
      </c>
      <c r="E495" s="58">
        <v>288802</v>
      </c>
      <c r="F495" s="58">
        <v>19278</v>
      </c>
      <c r="G495" s="58">
        <v>19277</v>
      </c>
      <c r="H495" s="61">
        <v>598</v>
      </c>
      <c r="I495" s="58">
        <v>593700</v>
      </c>
      <c r="J495" s="58">
        <v>382979</v>
      </c>
      <c r="K495" s="58">
        <v>151351</v>
      </c>
      <c r="L495" s="58">
        <v>59370</v>
      </c>
      <c r="M495" s="61">
        <v>720720</v>
      </c>
      <c r="N495" s="58">
        <v>1010842</v>
      </c>
      <c r="O495" s="58">
        <v>663447</v>
      </c>
      <c r="P495" s="61">
        <v>80</v>
      </c>
      <c r="Q495" s="58">
        <v>35659</v>
      </c>
      <c r="R495" s="58">
        <v>22489</v>
      </c>
      <c r="S495" s="104">
        <v>24</v>
      </c>
    </row>
    <row r="496" spans="1:21">
      <c r="A496" s="45" t="s">
        <v>33</v>
      </c>
      <c r="B496" s="46">
        <v>2011</v>
      </c>
      <c r="C496" s="58">
        <v>1365479</v>
      </c>
      <c r="D496" s="58">
        <v>1010214</v>
      </c>
      <c r="E496" s="58">
        <v>266065</v>
      </c>
      <c r="F496" s="58">
        <v>18012</v>
      </c>
      <c r="G496" s="58">
        <v>18012</v>
      </c>
      <c r="H496" s="61">
        <v>651</v>
      </c>
      <c r="I496" s="58">
        <v>429160</v>
      </c>
      <c r="J496" s="58">
        <v>276583</v>
      </c>
      <c r="K496" s="58">
        <v>109661</v>
      </c>
      <c r="L496" s="58">
        <v>42916</v>
      </c>
      <c r="M496" s="61">
        <v>576440</v>
      </c>
      <c r="N496" s="58">
        <v>710846</v>
      </c>
      <c r="O496" s="58">
        <v>514877</v>
      </c>
      <c r="P496" s="61">
        <v>66</v>
      </c>
      <c r="Q496" s="58">
        <v>27331</v>
      </c>
      <c r="R496" s="58">
        <v>21455</v>
      </c>
      <c r="S496" s="104">
        <v>25</v>
      </c>
    </row>
    <row r="497" spans="1:19">
      <c r="A497" s="45" t="s">
        <v>34</v>
      </c>
      <c r="B497" s="46">
        <v>2011</v>
      </c>
      <c r="C497" s="58">
        <v>1406210</v>
      </c>
      <c r="D497" s="58">
        <v>1034269</v>
      </c>
      <c r="E497" s="58">
        <v>259256</v>
      </c>
      <c r="F497" s="58">
        <v>18674</v>
      </c>
      <c r="G497" s="58">
        <v>6585</v>
      </c>
      <c r="H497" s="61">
        <v>647</v>
      </c>
      <c r="I497" s="58">
        <v>462560</v>
      </c>
      <c r="J497" s="58">
        <v>298870</v>
      </c>
      <c r="K497" s="58">
        <v>117434</v>
      </c>
      <c r="L497" s="58">
        <v>46256</v>
      </c>
      <c r="M497" s="61">
        <v>575920</v>
      </c>
      <c r="N497" s="58">
        <v>1543348</v>
      </c>
      <c r="O497" s="58">
        <v>1023175</v>
      </c>
      <c r="P497" s="61">
        <v>111</v>
      </c>
      <c r="Q497" s="58">
        <v>44728</v>
      </c>
      <c r="R497" s="58">
        <v>39590</v>
      </c>
      <c r="S497" s="104">
        <v>36</v>
      </c>
    </row>
    <row r="498" spans="1:19">
      <c r="A498" s="45" t="s">
        <v>35</v>
      </c>
      <c r="B498" s="46">
        <v>2012</v>
      </c>
      <c r="C498" s="58">
        <v>1356621</v>
      </c>
      <c r="D498" s="58">
        <v>1028012</v>
      </c>
      <c r="E498" s="58">
        <v>236740</v>
      </c>
      <c r="F498" s="58">
        <v>17276</v>
      </c>
      <c r="G498" s="58">
        <v>17438</v>
      </c>
      <c r="H498" s="61">
        <v>606</v>
      </c>
      <c r="I498" s="58">
        <v>517370</v>
      </c>
      <c r="J498" s="58">
        <v>334052</v>
      </c>
      <c r="K498" s="58">
        <v>131581</v>
      </c>
      <c r="L498" s="58">
        <v>51737</v>
      </c>
      <c r="M498" s="61">
        <v>616960</v>
      </c>
      <c r="N498" s="58">
        <v>670879</v>
      </c>
      <c r="O498" s="58">
        <v>510220</v>
      </c>
      <c r="P498" s="61">
        <v>64</v>
      </c>
      <c r="Q498" s="58">
        <v>63795</v>
      </c>
      <c r="R498" s="58">
        <v>53317</v>
      </c>
      <c r="S498" s="104">
        <v>16</v>
      </c>
    </row>
    <row r="499" spans="1:19">
      <c r="A499" s="45" t="s">
        <v>36</v>
      </c>
      <c r="B499" s="46">
        <v>2012</v>
      </c>
      <c r="C499" s="58">
        <v>1456261</v>
      </c>
      <c r="D499" s="58">
        <v>1086491</v>
      </c>
      <c r="E499" s="58">
        <v>318707</v>
      </c>
      <c r="F499" s="58">
        <v>19539</v>
      </c>
      <c r="G499" s="58">
        <v>19892</v>
      </c>
      <c r="H499" s="61">
        <v>571</v>
      </c>
      <c r="I499" s="58">
        <v>607020</v>
      </c>
      <c r="J499" s="58">
        <v>392136</v>
      </c>
      <c r="K499" s="58">
        <v>154182</v>
      </c>
      <c r="L499" s="58">
        <v>60702</v>
      </c>
      <c r="M499" s="61">
        <v>797400</v>
      </c>
      <c r="N499" s="58">
        <v>455387</v>
      </c>
      <c r="O499" s="58">
        <v>293463</v>
      </c>
      <c r="P499" s="61">
        <v>36</v>
      </c>
      <c r="Q499" s="58">
        <v>41480</v>
      </c>
      <c r="R499" s="58">
        <v>38334</v>
      </c>
      <c r="S499" s="104">
        <v>21</v>
      </c>
    </row>
    <row r="500" spans="1:19">
      <c r="A500" s="45" t="s">
        <v>37</v>
      </c>
      <c r="B500" s="46">
        <v>2012</v>
      </c>
      <c r="C500" s="58">
        <v>1637677</v>
      </c>
      <c r="D500" s="58">
        <v>1145667</v>
      </c>
      <c r="E500" s="58">
        <v>328104</v>
      </c>
      <c r="F500" s="58">
        <v>22962</v>
      </c>
      <c r="G500" s="58">
        <v>22786</v>
      </c>
      <c r="H500" s="61">
        <v>643</v>
      </c>
      <c r="I500" s="58">
        <v>375980</v>
      </c>
      <c r="J500" s="58">
        <v>242748</v>
      </c>
      <c r="K500" s="58">
        <v>95634</v>
      </c>
      <c r="L500" s="58">
        <v>37598</v>
      </c>
      <c r="M500" s="61">
        <v>559360</v>
      </c>
      <c r="N500" s="58">
        <v>447004</v>
      </c>
      <c r="O500" s="58">
        <v>329338</v>
      </c>
      <c r="P500" s="61">
        <v>26</v>
      </c>
      <c r="Q500" s="58">
        <v>23179</v>
      </c>
      <c r="R500" s="58">
        <v>19491</v>
      </c>
      <c r="S500" s="104">
        <v>9</v>
      </c>
    </row>
    <row r="501" spans="1:19">
      <c r="A501" s="45" t="s">
        <v>38</v>
      </c>
      <c r="B501" s="46">
        <v>2012</v>
      </c>
      <c r="C501" s="58">
        <v>1511248</v>
      </c>
      <c r="D501" s="58">
        <v>1088414</v>
      </c>
      <c r="E501" s="58">
        <v>320261</v>
      </c>
      <c r="F501" s="58">
        <v>21138</v>
      </c>
      <c r="G501" s="58">
        <v>21215</v>
      </c>
      <c r="H501" s="61">
        <v>634</v>
      </c>
      <c r="I501" s="58">
        <v>250660</v>
      </c>
      <c r="J501" s="58">
        <v>163128</v>
      </c>
      <c r="K501" s="58">
        <v>62466</v>
      </c>
      <c r="L501" s="58">
        <v>25066</v>
      </c>
      <c r="M501" s="61">
        <v>379160</v>
      </c>
      <c r="N501" s="58">
        <v>574262</v>
      </c>
      <c r="O501" s="58">
        <v>410351</v>
      </c>
      <c r="P501" s="61">
        <v>51</v>
      </c>
      <c r="Q501" s="58">
        <v>34886</v>
      </c>
      <c r="R501" s="58">
        <v>30966</v>
      </c>
      <c r="S501" s="104">
        <v>17</v>
      </c>
    </row>
    <row r="502" spans="1:19">
      <c r="A502" s="45" t="s">
        <v>39</v>
      </c>
      <c r="B502" s="46">
        <v>2012</v>
      </c>
      <c r="C502" s="58">
        <v>1444926</v>
      </c>
      <c r="D502" s="58">
        <v>1056116</v>
      </c>
      <c r="E502" s="58">
        <v>298492</v>
      </c>
      <c r="F502" s="58">
        <v>19540</v>
      </c>
      <c r="G502" s="58">
        <v>19312</v>
      </c>
      <c r="H502" s="61">
        <v>577</v>
      </c>
      <c r="I502" s="58">
        <v>0</v>
      </c>
      <c r="J502" s="58">
        <v>0</v>
      </c>
      <c r="K502" s="58">
        <v>0</v>
      </c>
      <c r="L502" s="58">
        <v>0</v>
      </c>
      <c r="M502" s="61">
        <v>0</v>
      </c>
      <c r="N502" s="58">
        <v>622165</v>
      </c>
      <c r="O502" s="58">
        <v>401062</v>
      </c>
      <c r="P502" s="61">
        <v>59</v>
      </c>
      <c r="Q502" s="58">
        <v>12971</v>
      </c>
      <c r="R502" s="58">
        <v>11603</v>
      </c>
      <c r="S502" s="104">
        <v>10</v>
      </c>
    </row>
    <row r="503" spans="1:19">
      <c r="A503" s="45" t="s">
        <v>40</v>
      </c>
      <c r="B503" s="46">
        <v>2012</v>
      </c>
      <c r="C503" s="58">
        <v>1384506.25</v>
      </c>
      <c r="D503" s="58">
        <v>1017631.73</v>
      </c>
      <c r="E503" s="58">
        <v>269964.52</v>
      </c>
      <c r="F503" s="58">
        <v>18374.8</v>
      </c>
      <c r="G503" s="58">
        <v>18374.8</v>
      </c>
      <c r="H503" s="61">
        <v>575</v>
      </c>
      <c r="I503" s="58">
        <v>0</v>
      </c>
      <c r="J503" s="58">
        <v>0</v>
      </c>
      <c r="K503" s="58">
        <v>0</v>
      </c>
      <c r="L503" s="58">
        <v>0</v>
      </c>
      <c r="M503" s="61">
        <v>0</v>
      </c>
      <c r="N503" s="58">
        <v>799430</v>
      </c>
      <c r="O503" s="58">
        <v>496032</v>
      </c>
      <c r="P503" s="61">
        <v>71</v>
      </c>
      <c r="Q503" s="58">
        <v>35664.36</v>
      </c>
      <c r="R503" s="58">
        <v>32120</v>
      </c>
      <c r="S503" s="104">
        <v>19</v>
      </c>
    </row>
    <row r="504" spans="1:19">
      <c r="A504" s="45" t="s">
        <v>41</v>
      </c>
      <c r="B504" s="46"/>
      <c r="C504" s="48">
        <f t="shared" ref="C504:S504" si="24">SUM(C492:C503)</f>
        <v>17611758.25</v>
      </c>
      <c r="D504" s="48">
        <f t="shared" si="24"/>
        <v>12898187.73</v>
      </c>
      <c r="E504" s="48">
        <f t="shared" si="24"/>
        <v>3515200.52</v>
      </c>
      <c r="F504" s="48">
        <f t="shared" si="24"/>
        <v>236601.8</v>
      </c>
      <c r="G504" s="48">
        <f t="shared" si="24"/>
        <v>224699.8</v>
      </c>
      <c r="H504" s="49">
        <f t="shared" si="24"/>
        <v>7488</v>
      </c>
      <c r="I504" s="48">
        <f t="shared" si="24"/>
        <v>4589270</v>
      </c>
      <c r="J504" s="48">
        <f t="shared" si="24"/>
        <v>2962525</v>
      </c>
      <c r="K504" s="48">
        <f t="shared" si="24"/>
        <v>1167818</v>
      </c>
      <c r="L504" s="48">
        <f t="shared" si="24"/>
        <v>458927</v>
      </c>
      <c r="M504" s="49">
        <f t="shared" si="24"/>
        <v>5978320</v>
      </c>
      <c r="N504" s="59">
        <f t="shared" si="24"/>
        <v>9509418</v>
      </c>
      <c r="O504" s="59">
        <f t="shared" si="24"/>
        <v>6355591</v>
      </c>
      <c r="P504" s="49">
        <f t="shared" si="24"/>
        <v>757</v>
      </c>
      <c r="Q504" s="59">
        <f t="shared" si="24"/>
        <v>420018.36</v>
      </c>
      <c r="R504" s="59">
        <f t="shared" si="24"/>
        <v>346599</v>
      </c>
      <c r="S504" s="57">
        <f t="shared" si="24"/>
        <v>235</v>
      </c>
    </row>
    <row r="511" spans="1:19" ht="17.5">
      <c r="A511" s="30" t="s">
        <v>95</v>
      </c>
      <c r="B511" s="31"/>
      <c r="C511" s="32" t="s">
        <v>1</v>
      </c>
      <c r="D511" s="32"/>
      <c r="E511" s="32"/>
      <c r="F511" s="32"/>
      <c r="G511" s="32"/>
      <c r="H511" s="33"/>
      <c r="I511" s="34" t="s">
        <v>14</v>
      </c>
      <c r="J511" s="35"/>
      <c r="K511" s="36"/>
      <c r="L511" s="35"/>
      <c r="M511" s="37"/>
      <c r="N511" s="30" t="s">
        <v>15</v>
      </c>
      <c r="O511" s="32"/>
      <c r="P511" s="33"/>
      <c r="Q511" s="30" t="s">
        <v>16</v>
      </c>
      <c r="R511" s="32"/>
      <c r="S511" s="89"/>
    </row>
    <row r="512" spans="1:19" ht="52.5">
      <c r="A512" s="39" t="s">
        <v>18</v>
      </c>
      <c r="B512" s="40" t="s">
        <v>19</v>
      </c>
      <c r="C512" s="41" t="s">
        <v>4</v>
      </c>
      <c r="D512" s="42" t="s">
        <v>20</v>
      </c>
      <c r="E512" s="42" t="s">
        <v>21</v>
      </c>
      <c r="F512" s="42" t="s">
        <v>22</v>
      </c>
      <c r="G512" s="42" t="s">
        <v>23</v>
      </c>
      <c r="H512" s="43" t="s">
        <v>24</v>
      </c>
      <c r="I512" s="41" t="s">
        <v>25</v>
      </c>
      <c r="J512" s="42" t="s">
        <v>26</v>
      </c>
      <c r="K512" s="42" t="s">
        <v>21</v>
      </c>
      <c r="L512" s="42" t="s">
        <v>27</v>
      </c>
      <c r="M512" s="43" t="s">
        <v>28</v>
      </c>
      <c r="N512" s="44" t="s">
        <v>4</v>
      </c>
      <c r="O512" s="42" t="s">
        <v>21</v>
      </c>
      <c r="P512" s="43" t="s">
        <v>24</v>
      </c>
      <c r="Q512" s="44" t="s">
        <v>4</v>
      </c>
      <c r="R512" s="42" t="s">
        <v>21</v>
      </c>
      <c r="S512" s="42" t="s">
        <v>24</v>
      </c>
    </row>
    <row r="513" spans="1:19">
      <c r="A513" s="45" t="s">
        <v>29</v>
      </c>
      <c r="B513" s="46">
        <v>2012</v>
      </c>
      <c r="C513" s="58">
        <v>0</v>
      </c>
      <c r="D513" s="58">
        <v>0</v>
      </c>
      <c r="E513" s="58">
        <v>0</v>
      </c>
      <c r="F513" s="58">
        <v>0</v>
      </c>
      <c r="G513" s="58">
        <v>0</v>
      </c>
      <c r="H513" s="61">
        <v>0</v>
      </c>
      <c r="I513" s="58">
        <v>0</v>
      </c>
      <c r="J513" s="58">
        <v>0</v>
      </c>
      <c r="K513" s="58">
        <v>0</v>
      </c>
      <c r="L513" s="58">
        <v>0</v>
      </c>
      <c r="M513" s="61">
        <v>0</v>
      </c>
      <c r="N513" s="58">
        <v>0</v>
      </c>
      <c r="O513" s="58">
        <v>0</v>
      </c>
      <c r="P513" s="61">
        <v>0</v>
      </c>
      <c r="Q513" s="58">
        <v>0</v>
      </c>
      <c r="R513" s="58">
        <v>0</v>
      </c>
      <c r="S513" s="104">
        <v>0</v>
      </c>
    </row>
    <row r="514" spans="1:19">
      <c r="A514" s="45" t="s">
        <v>30</v>
      </c>
      <c r="B514" s="46">
        <v>2012</v>
      </c>
      <c r="C514" s="58">
        <v>0</v>
      </c>
      <c r="D514" s="58">
        <v>0</v>
      </c>
      <c r="E514" s="58">
        <v>0</v>
      </c>
      <c r="F514" s="58">
        <v>0</v>
      </c>
      <c r="G514" s="58">
        <v>0</v>
      </c>
      <c r="H514" s="61">
        <v>0</v>
      </c>
      <c r="I514" s="58">
        <v>0</v>
      </c>
      <c r="J514" s="58">
        <v>0</v>
      </c>
      <c r="K514" s="58">
        <v>0</v>
      </c>
      <c r="L514" s="58">
        <v>0</v>
      </c>
      <c r="M514" s="61">
        <v>0</v>
      </c>
      <c r="N514" s="58">
        <v>0</v>
      </c>
      <c r="O514" s="58">
        <v>0</v>
      </c>
      <c r="P514" s="61">
        <v>0</v>
      </c>
      <c r="Q514" s="58">
        <v>0</v>
      </c>
      <c r="R514" s="58">
        <v>0</v>
      </c>
      <c r="S514" s="104">
        <v>0</v>
      </c>
    </row>
    <row r="515" spans="1:19">
      <c r="A515" s="45" t="s">
        <v>31</v>
      </c>
      <c r="B515" s="46">
        <v>2012</v>
      </c>
      <c r="C515" s="58">
        <v>0</v>
      </c>
      <c r="D515" s="58">
        <v>0</v>
      </c>
      <c r="E515" s="58">
        <v>0</v>
      </c>
      <c r="F515" s="58">
        <v>0</v>
      </c>
      <c r="G515" s="58">
        <v>0</v>
      </c>
      <c r="H515" s="61">
        <v>0</v>
      </c>
      <c r="I515" s="58">
        <v>0</v>
      </c>
      <c r="J515" s="58">
        <v>0</v>
      </c>
      <c r="K515" s="58">
        <v>0</v>
      </c>
      <c r="L515" s="58">
        <v>0</v>
      </c>
      <c r="M515" s="61">
        <v>0</v>
      </c>
      <c r="N515" s="58">
        <v>0</v>
      </c>
      <c r="O515" s="58">
        <v>0</v>
      </c>
      <c r="P515" s="61">
        <v>0</v>
      </c>
      <c r="Q515" s="58">
        <v>0</v>
      </c>
      <c r="R515" s="58">
        <v>0</v>
      </c>
      <c r="S515" s="104">
        <v>0</v>
      </c>
    </row>
    <row r="516" spans="1:19">
      <c r="A516" s="45" t="s">
        <v>32</v>
      </c>
      <c r="B516" s="46">
        <v>2012</v>
      </c>
      <c r="C516" s="58">
        <v>0</v>
      </c>
      <c r="D516" s="58">
        <v>0</v>
      </c>
      <c r="E516" s="58">
        <v>0</v>
      </c>
      <c r="F516" s="58">
        <v>0</v>
      </c>
      <c r="G516" s="58">
        <v>0</v>
      </c>
      <c r="H516" s="61">
        <v>0</v>
      </c>
      <c r="I516" s="58">
        <v>0</v>
      </c>
      <c r="J516" s="58">
        <v>0</v>
      </c>
      <c r="K516" s="58">
        <v>0</v>
      </c>
      <c r="L516" s="58">
        <v>0</v>
      </c>
      <c r="M516" s="61">
        <v>0</v>
      </c>
      <c r="N516" s="58">
        <v>0</v>
      </c>
      <c r="O516" s="58">
        <v>0</v>
      </c>
      <c r="P516" s="61">
        <v>0</v>
      </c>
      <c r="Q516" s="58">
        <v>0</v>
      </c>
      <c r="R516" s="58">
        <v>0</v>
      </c>
      <c r="S516" s="104">
        <v>0</v>
      </c>
    </row>
    <row r="517" spans="1:19">
      <c r="A517" s="45" t="s">
        <v>33</v>
      </c>
      <c r="B517" s="46">
        <v>2012</v>
      </c>
      <c r="C517" s="58">
        <v>0</v>
      </c>
      <c r="D517" s="58">
        <v>0</v>
      </c>
      <c r="E517" s="58">
        <v>0</v>
      </c>
      <c r="F517" s="58">
        <v>0</v>
      </c>
      <c r="G517" s="58">
        <v>0</v>
      </c>
      <c r="H517" s="61">
        <v>0</v>
      </c>
      <c r="I517" s="58">
        <v>0</v>
      </c>
      <c r="J517" s="58">
        <v>0</v>
      </c>
      <c r="K517" s="58">
        <v>0</v>
      </c>
      <c r="L517" s="58">
        <v>0</v>
      </c>
      <c r="M517" s="61">
        <v>0</v>
      </c>
      <c r="N517" s="58">
        <v>0</v>
      </c>
      <c r="O517" s="58">
        <v>0</v>
      </c>
      <c r="P517" s="61">
        <v>0</v>
      </c>
      <c r="Q517" s="58">
        <v>0</v>
      </c>
      <c r="R517" s="58">
        <v>0</v>
      </c>
      <c r="S517" s="104">
        <v>0</v>
      </c>
    </row>
    <row r="518" spans="1:19">
      <c r="A518" s="45" t="s">
        <v>34</v>
      </c>
      <c r="B518" s="46">
        <v>2012</v>
      </c>
      <c r="C518" s="58">
        <v>0</v>
      </c>
      <c r="D518" s="58">
        <v>0</v>
      </c>
      <c r="E518" s="58">
        <v>0</v>
      </c>
      <c r="F518" s="58">
        <v>0</v>
      </c>
      <c r="G518" s="58">
        <v>0</v>
      </c>
      <c r="H518" s="61">
        <v>0</v>
      </c>
      <c r="I518" s="58">
        <v>0</v>
      </c>
      <c r="J518" s="58">
        <v>0</v>
      </c>
      <c r="K518" s="58">
        <v>0</v>
      </c>
      <c r="L518" s="58">
        <v>0</v>
      </c>
      <c r="M518" s="61">
        <v>0</v>
      </c>
      <c r="N518" s="58">
        <v>0</v>
      </c>
      <c r="O518" s="58">
        <v>0</v>
      </c>
      <c r="P518" s="61">
        <v>0</v>
      </c>
      <c r="Q518" s="58">
        <v>0</v>
      </c>
      <c r="R518" s="58">
        <v>0</v>
      </c>
      <c r="S518" s="104">
        <v>0</v>
      </c>
    </row>
    <row r="519" spans="1:19">
      <c r="A519" s="45" t="s">
        <v>35</v>
      </c>
      <c r="B519" s="46">
        <v>2013</v>
      </c>
      <c r="C519" s="58">
        <v>0</v>
      </c>
      <c r="D519" s="58">
        <v>0</v>
      </c>
      <c r="E519" s="58">
        <v>0</v>
      </c>
      <c r="F519" s="58">
        <v>0</v>
      </c>
      <c r="G519" s="58">
        <v>0</v>
      </c>
      <c r="H519" s="61">
        <v>0</v>
      </c>
      <c r="I519" s="58">
        <v>0</v>
      </c>
      <c r="J519" s="58">
        <v>0</v>
      </c>
      <c r="K519" s="58">
        <v>0</v>
      </c>
      <c r="L519" s="58">
        <v>0</v>
      </c>
      <c r="M519" s="61">
        <v>0</v>
      </c>
      <c r="N519" s="58">
        <v>0</v>
      </c>
      <c r="O519" s="58">
        <v>0</v>
      </c>
      <c r="P519" s="61">
        <v>0</v>
      </c>
      <c r="Q519" s="58">
        <v>0</v>
      </c>
      <c r="R519" s="58">
        <v>0</v>
      </c>
      <c r="S519" s="104">
        <v>0</v>
      </c>
    </row>
    <row r="520" spans="1:19">
      <c r="A520" s="45" t="s">
        <v>36</v>
      </c>
      <c r="B520" s="46">
        <v>2013</v>
      </c>
      <c r="C520" s="58">
        <v>0</v>
      </c>
      <c r="D520" s="58">
        <v>0</v>
      </c>
      <c r="E520" s="58">
        <v>0</v>
      </c>
      <c r="F520" s="58">
        <v>0</v>
      </c>
      <c r="G520" s="58">
        <v>0</v>
      </c>
      <c r="H520" s="61">
        <v>0</v>
      </c>
      <c r="I520" s="58">
        <v>0</v>
      </c>
      <c r="J520" s="58">
        <v>0</v>
      </c>
      <c r="K520" s="58">
        <v>0</v>
      </c>
      <c r="L520" s="58">
        <v>0</v>
      </c>
      <c r="M520" s="61">
        <v>0</v>
      </c>
      <c r="N520" s="58">
        <v>0</v>
      </c>
      <c r="O520" s="58">
        <v>0</v>
      </c>
      <c r="P520" s="61">
        <v>0</v>
      </c>
      <c r="Q520" s="58">
        <v>0</v>
      </c>
      <c r="R520" s="58">
        <v>0</v>
      </c>
      <c r="S520" s="104">
        <v>0</v>
      </c>
    </row>
    <row r="521" spans="1:19">
      <c r="A521" s="45" t="s">
        <v>37</v>
      </c>
      <c r="B521" s="46">
        <v>2013</v>
      </c>
      <c r="C521" s="58">
        <v>0</v>
      </c>
      <c r="D521" s="58">
        <v>0</v>
      </c>
      <c r="E521" s="58">
        <v>0</v>
      </c>
      <c r="F521" s="58">
        <v>0</v>
      </c>
      <c r="G521" s="58">
        <v>0</v>
      </c>
      <c r="H521" s="61">
        <v>0</v>
      </c>
      <c r="I521" s="58">
        <v>0</v>
      </c>
      <c r="J521" s="58">
        <v>0</v>
      </c>
      <c r="K521" s="58">
        <v>0</v>
      </c>
      <c r="L521" s="58">
        <v>0</v>
      </c>
      <c r="M521" s="61">
        <v>0</v>
      </c>
      <c r="N521" s="58">
        <v>0</v>
      </c>
      <c r="O521" s="58">
        <v>0</v>
      </c>
      <c r="P521" s="61">
        <v>0</v>
      </c>
      <c r="Q521" s="58">
        <v>0</v>
      </c>
      <c r="R521" s="58">
        <v>0</v>
      </c>
      <c r="S521" s="104">
        <v>0</v>
      </c>
    </row>
    <row r="522" spans="1:19">
      <c r="A522" s="45" t="s">
        <v>38</v>
      </c>
      <c r="B522" s="46">
        <v>2013</v>
      </c>
      <c r="C522" s="58">
        <v>0</v>
      </c>
      <c r="D522" s="58">
        <v>0</v>
      </c>
      <c r="E522" s="58">
        <v>0</v>
      </c>
      <c r="F522" s="58">
        <v>0</v>
      </c>
      <c r="G522" s="58">
        <v>0</v>
      </c>
      <c r="H522" s="61">
        <v>0</v>
      </c>
      <c r="I522" s="58">
        <v>0</v>
      </c>
      <c r="J522" s="58">
        <v>0</v>
      </c>
      <c r="K522" s="58">
        <v>0</v>
      </c>
      <c r="L522" s="58">
        <v>0</v>
      </c>
      <c r="M522" s="61">
        <v>0</v>
      </c>
      <c r="N522" s="58">
        <v>0</v>
      </c>
      <c r="O522" s="58">
        <v>0</v>
      </c>
      <c r="P522" s="61">
        <v>0</v>
      </c>
      <c r="Q522" s="58">
        <v>0</v>
      </c>
      <c r="R522" s="58">
        <v>0</v>
      </c>
      <c r="S522" s="104">
        <v>0</v>
      </c>
    </row>
    <row r="523" spans="1:19">
      <c r="A523" s="45" t="s">
        <v>39</v>
      </c>
      <c r="B523" s="46">
        <v>2013</v>
      </c>
      <c r="C523" s="58">
        <v>0</v>
      </c>
      <c r="D523" s="58">
        <v>0</v>
      </c>
      <c r="E523" s="58">
        <v>0</v>
      </c>
      <c r="F523" s="58">
        <v>0</v>
      </c>
      <c r="G523" s="58">
        <v>0</v>
      </c>
      <c r="H523" s="61">
        <v>0</v>
      </c>
      <c r="I523" s="58">
        <v>0</v>
      </c>
      <c r="J523" s="58">
        <v>0</v>
      </c>
      <c r="K523" s="58">
        <v>0</v>
      </c>
      <c r="L523" s="58">
        <v>0</v>
      </c>
      <c r="M523" s="61">
        <v>0</v>
      </c>
      <c r="N523" s="58">
        <v>0</v>
      </c>
      <c r="O523" s="58">
        <v>0</v>
      </c>
      <c r="P523" s="61">
        <v>0</v>
      </c>
      <c r="Q523" s="58">
        <v>0</v>
      </c>
      <c r="R523" s="58">
        <v>0</v>
      </c>
      <c r="S523" s="104">
        <v>0</v>
      </c>
    </row>
    <row r="524" spans="1:19">
      <c r="A524" s="45" t="s">
        <v>40</v>
      </c>
      <c r="B524" s="46">
        <v>2013</v>
      </c>
      <c r="C524" s="58">
        <v>0</v>
      </c>
      <c r="D524" s="58">
        <v>0</v>
      </c>
      <c r="E524" s="58">
        <v>0</v>
      </c>
      <c r="F524" s="58">
        <v>0</v>
      </c>
      <c r="G524" s="58">
        <v>0</v>
      </c>
      <c r="H524" s="61">
        <v>0</v>
      </c>
      <c r="I524" s="58">
        <v>0</v>
      </c>
      <c r="J524" s="58">
        <v>0</v>
      </c>
      <c r="K524" s="58">
        <v>0</v>
      </c>
      <c r="L524" s="58">
        <v>0</v>
      </c>
      <c r="M524" s="61">
        <v>0</v>
      </c>
      <c r="N524" s="58">
        <v>0</v>
      </c>
      <c r="O524" s="58">
        <v>0</v>
      </c>
      <c r="P524" s="61">
        <v>0</v>
      </c>
      <c r="Q524" s="58">
        <v>0</v>
      </c>
      <c r="R524" s="58">
        <v>0</v>
      </c>
      <c r="S524" s="104">
        <v>0</v>
      </c>
    </row>
    <row r="525" spans="1:19">
      <c r="A525" s="45" t="s">
        <v>41</v>
      </c>
      <c r="B525" s="46"/>
      <c r="C525" s="48">
        <f t="shared" ref="C525:S525" si="25">SUM(C513:C524)</f>
        <v>0</v>
      </c>
      <c r="D525" s="48">
        <f t="shared" si="25"/>
        <v>0</v>
      </c>
      <c r="E525" s="48">
        <f t="shared" si="25"/>
        <v>0</v>
      </c>
      <c r="F525" s="48">
        <f t="shared" si="25"/>
        <v>0</v>
      </c>
      <c r="G525" s="48">
        <f t="shared" si="25"/>
        <v>0</v>
      </c>
      <c r="H525" s="49">
        <f t="shared" si="25"/>
        <v>0</v>
      </c>
      <c r="I525" s="48">
        <f t="shared" si="25"/>
        <v>0</v>
      </c>
      <c r="J525" s="48">
        <f t="shared" si="25"/>
        <v>0</v>
      </c>
      <c r="K525" s="48">
        <f t="shared" si="25"/>
        <v>0</v>
      </c>
      <c r="L525" s="48">
        <f t="shared" si="25"/>
        <v>0</v>
      </c>
      <c r="M525" s="49">
        <f t="shared" si="25"/>
        <v>0</v>
      </c>
      <c r="N525" s="59">
        <f t="shared" si="25"/>
        <v>0</v>
      </c>
      <c r="O525" s="59">
        <f t="shared" si="25"/>
        <v>0</v>
      </c>
      <c r="P525" s="49">
        <f t="shared" si="25"/>
        <v>0</v>
      </c>
      <c r="Q525" s="59">
        <f t="shared" si="25"/>
        <v>0</v>
      </c>
      <c r="R525" s="59">
        <f t="shared" si="25"/>
        <v>0</v>
      </c>
      <c r="S525" s="57">
        <f t="shared" si="25"/>
        <v>0</v>
      </c>
    </row>
  </sheetData>
  <mergeCells count="5">
    <mergeCell ref="Q325:S325"/>
    <mergeCell ref="Q427:S427"/>
    <mergeCell ref="T427:U427"/>
    <mergeCell ref="T448:U448"/>
    <mergeCell ref="T469:U469"/>
  </mergeCells>
  <phoneticPr fontId="0" type="noConversion"/>
  <pageMargins left="0.5" right="0.5" top="0.6" bottom="0.6" header="0.5" footer="0.5"/>
  <pageSetup paperSize="5" orientation="landscape" horizontalDpi="4294967292" r:id="rId1"/>
  <headerFooter alignWithMargins="0">
    <oddFooter>&amp;L&amp;D&amp;C^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43"/>
  <sheetViews>
    <sheetView defaultGridColor="0" colorId="22" zoomScale="87" workbookViewId="0">
      <pane xSplit="1" ySplit="4" topLeftCell="C17" activePane="bottomRight" state="frozen"/>
      <selection pane="topRight" activeCell="B1" sqref="B1"/>
      <selection pane="bottomLeft" activeCell="A5" sqref="A5"/>
      <selection pane="bottomRight" activeCell="M30" sqref="M30:R30"/>
    </sheetView>
  </sheetViews>
  <sheetFormatPr defaultColWidth="9.765625" defaultRowHeight="15.5"/>
  <cols>
    <col min="1" max="1" width="9.765625" style="82" customWidth="1"/>
    <col min="2" max="2" width="12.765625" customWidth="1"/>
    <col min="3" max="3" width="12.84375" customWidth="1"/>
    <col min="4" max="4" width="12.765625" customWidth="1"/>
    <col min="5" max="5" width="11.4609375" customWidth="1"/>
    <col min="6" max="6" width="10.53515625" customWidth="1"/>
    <col min="7" max="7" width="9.765625" customWidth="1"/>
    <col min="8" max="8" width="12.53515625" customWidth="1"/>
    <col min="9" max="9" width="12.4609375" customWidth="1"/>
    <col min="10" max="10" width="11.765625" customWidth="1"/>
    <col min="11" max="11" width="11.53515625" customWidth="1"/>
    <col min="12" max="12" width="12.23046875" customWidth="1"/>
    <col min="13" max="13" width="13.07421875" customWidth="1"/>
    <col min="14" max="14" width="12.53515625" customWidth="1"/>
    <col min="16" max="16" width="11.53515625" customWidth="1"/>
    <col min="17" max="18" width="11.3046875" customWidth="1"/>
    <col min="19" max="19" width="10.53515625" customWidth="1"/>
    <col min="20" max="20" width="10.3046875" customWidth="1"/>
  </cols>
  <sheetData>
    <row r="1" spans="1:23">
      <c r="A1" s="84" t="s">
        <v>0</v>
      </c>
    </row>
    <row r="3" spans="1:23" ht="17.5">
      <c r="A3" s="85"/>
      <c r="B3" s="32" t="s">
        <v>1</v>
      </c>
      <c r="C3" s="32"/>
      <c r="D3" s="32"/>
      <c r="E3" s="32"/>
      <c r="F3" s="32"/>
      <c r="G3" s="33"/>
      <c r="H3" s="34" t="s">
        <v>14</v>
      </c>
      <c r="I3" s="35"/>
      <c r="J3" s="36"/>
      <c r="K3" s="35"/>
      <c r="L3" s="37"/>
      <c r="M3" s="30" t="s">
        <v>15</v>
      </c>
      <c r="N3" s="32"/>
      <c r="O3" s="33"/>
      <c r="P3" s="30" t="s">
        <v>16</v>
      </c>
      <c r="Q3" s="32"/>
      <c r="R3" s="32"/>
      <c r="S3" s="34" t="s">
        <v>17</v>
      </c>
      <c r="T3" s="35"/>
      <c r="U3" s="38"/>
      <c r="V3" s="135" t="s">
        <v>89</v>
      </c>
      <c r="W3" s="136"/>
    </row>
    <row r="4" spans="1:23" ht="52.5">
      <c r="A4" s="86" t="s">
        <v>3</v>
      </c>
      <c r="B4" s="41" t="s">
        <v>4</v>
      </c>
      <c r="C4" s="42" t="s">
        <v>20</v>
      </c>
      <c r="D4" s="42" t="s">
        <v>21</v>
      </c>
      <c r="E4" s="42" t="s">
        <v>22</v>
      </c>
      <c r="F4" s="42" t="s">
        <v>23</v>
      </c>
      <c r="G4" s="43" t="s">
        <v>24</v>
      </c>
      <c r="H4" s="41" t="s">
        <v>25</v>
      </c>
      <c r="I4" s="42" t="s">
        <v>26</v>
      </c>
      <c r="J4" s="42" t="s">
        <v>21</v>
      </c>
      <c r="K4" s="42" t="s">
        <v>27</v>
      </c>
      <c r="L4" s="43" t="s">
        <v>28</v>
      </c>
      <c r="M4" s="44" t="s">
        <v>4</v>
      </c>
      <c r="N4" s="42" t="s">
        <v>21</v>
      </c>
      <c r="O4" s="43" t="s">
        <v>24</v>
      </c>
      <c r="P4" s="44" t="s">
        <v>4</v>
      </c>
      <c r="Q4" s="42" t="s">
        <v>21</v>
      </c>
      <c r="R4" s="43" t="s">
        <v>24</v>
      </c>
      <c r="S4" s="44" t="s">
        <v>4</v>
      </c>
      <c r="T4" s="42" t="s">
        <v>21</v>
      </c>
      <c r="U4" s="43" t="s">
        <v>24</v>
      </c>
      <c r="V4" s="44" t="s">
        <v>85</v>
      </c>
      <c r="W4" s="40" t="s">
        <v>28</v>
      </c>
    </row>
    <row r="5" spans="1:23">
      <c r="A5" s="87"/>
      <c r="B5" s="75"/>
      <c r="C5" s="76"/>
      <c r="D5" s="76"/>
      <c r="E5" s="76"/>
      <c r="F5" s="76"/>
      <c r="G5" s="77"/>
      <c r="H5" s="75"/>
      <c r="I5" s="76"/>
      <c r="J5" s="76"/>
      <c r="K5" s="76"/>
      <c r="L5" s="77"/>
      <c r="M5" s="78"/>
      <c r="N5" s="76"/>
      <c r="O5" s="77"/>
      <c r="P5" s="78"/>
      <c r="Q5" s="76"/>
      <c r="R5" s="77"/>
      <c r="S5" s="78"/>
      <c r="T5" s="76"/>
      <c r="U5" s="77"/>
    </row>
    <row r="6" spans="1:23">
      <c r="A6" s="88" t="s">
        <v>61</v>
      </c>
      <c r="B6" s="79">
        <v>14336535</v>
      </c>
      <c r="C6" s="80"/>
      <c r="D6" s="80">
        <v>2797145</v>
      </c>
      <c r="E6" s="80"/>
      <c r="F6" s="80"/>
      <c r="G6" s="81">
        <v>12419</v>
      </c>
      <c r="H6" s="79">
        <v>4502088</v>
      </c>
      <c r="I6" s="80">
        <v>2413380</v>
      </c>
      <c r="J6" s="80">
        <v>1638499</v>
      </c>
      <c r="K6" s="80">
        <v>450209</v>
      </c>
      <c r="L6" s="81">
        <v>12674976</v>
      </c>
      <c r="M6" s="79">
        <v>2783884</v>
      </c>
      <c r="N6" s="80">
        <v>1667732</v>
      </c>
      <c r="O6" s="81">
        <v>270</v>
      </c>
      <c r="P6" s="79">
        <v>535759</v>
      </c>
      <c r="Q6" s="80">
        <v>204905</v>
      </c>
      <c r="R6" s="81">
        <v>14</v>
      </c>
      <c r="S6" s="79">
        <v>96686</v>
      </c>
      <c r="T6" s="80">
        <v>49920</v>
      </c>
      <c r="U6" s="81">
        <v>22</v>
      </c>
    </row>
    <row r="7" spans="1:23">
      <c r="A7" s="88" t="s">
        <v>62</v>
      </c>
      <c r="B7" s="79">
        <v>23999311</v>
      </c>
      <c r="C7" s="80"/>
      <c r="D7" s="80">
        <v>6072923</v>
      </c>
      <c r="E7" s="80">
        <v>488541</v>
      </c>
      <c r="F7" s="80"/>
      <c r="G7" s="81">
        <v>17370</v>
      </c>
      <c r="H7" s="79">
        <v>6632520</v>
      </c>
      <c r="I7" s="80">
        <v>4201489</v>
      </c>
      <c r="J7" s="80">
        <v>1767779</v>
      </c>
      <c r="K7" s="80">
        <v>663252</v>
      </c>
      <c r="L7" s="81">
        <v>17439264</v>
      </c>
      <c r="M7" s="79">
        <v>11636117</v>
      </c>
      <c r="N7" s="80">
        <v>6713060</v>
      </c>
      <c r="O7" s="81">
        <v>1212</v>
      </c>
      <c r="P7" s="79">
        <v>3843311</v>
      </c>
      <c r="Q7" s="80">
        <v>1677725</v>
      </c>
      <c r="R7" s="81">
        <v>115</v>
      </c>
      <c r="S7" s="79">
        <v>575659</v>
      </c>
      <c r="T7" s="80">
        <v>287025</v>
      </c>
      <c r="U7" s="81">
        <v>71</v>
      </c>
    </row>
    <row r="8" spans="1:23">
      <c r="A8" s="88" t="s">
        <v>63</v>
      </c>
      <c r="B8" s="79">
        <v>26364086</v>
      </c>
      <c r="C8" s="80">
        <v>18224858</v>
      </c>
      <c r="D8" s="80">
        <v>6643093</v>
      </c>
      <c r="E8" s="80">
        <v>415733</v>
      </c>
      <c r="F8" s="80">
        <v>394314</v>
      </c>
      <c r="G8" s="81">
        <v>17341</v>
      </c>
      <c r="H8" s="79">
        <v>6538128</v>
      </c>
      <c r="I8" s="80">
        <v>4240381</v>
      </c>
      <c r="J8" s="80">
        <v>1643934</v>
      </c>
      <c r="K8" s="80">
        <v>653813</v>
      </c>
      <c r="L8" s="81">
        <v>16405056</v>
      </c>
      <c r="M8" s="79">
        <v>15912321</v>
      </c>
      <c r="N8" s="80">
        <v>9052787</v>
      </c>
      <c r="O8" s="81">
        <v>1323</v>
      </c>
      <c r="P8" s="79">
        <v>2506034</v>
      </c>
      <c r="Q8" s="80">
        <v>1121502</v>
      </c>
      <c r="R8" s="81">
        <v>122</v>
      </c>
      <c r="S8" s="79">
        <v>287557</v>
      </c>
      <c r="T8" s="80">
        <v>83619</v>
      </c>
      <c r="U8" s="81">
        <v>42</v>
      </c>
    </row>
    <row r="9" spans="1:23">
      <c r="A9" s="88" t="s">
        <v>64</v>
      </c>
      <c r="B9" s="79">
        <v>27933508</v>
      </c>
      <c r="C9" s="80">
        <v>19599167</v>
      </c>
      <c r="D9" s="80">
        <v>6687854</v>
      </c>
      <c r="E9" s="80">
        <v>417778</v>
      </c>
      <c r="F9" s="80">
        <v>397225</v>
      </c>
      <c r="G9" s="81">
        <v>17934</v>
      </c>
      <c r="H9" s="79">
        <v>9296477</v>
      </c>
      <c r="I9" s="80">
        <v>5957685</v>
      </c>
      <c r="J9" s="80">
        <v>2409137</v>
      </c>
      <c r="K9" s="80">
        <v>929656</v>
      </c>
      <c r="L9" s="81">
        <v>19386929</v>
      </c>
      <c r="M9" s="79">
        <v>12200164</v>
      </c>
      <c r="N9" s="80">
        <v>7038120</v>
      </c>
      <c r="O9" s="81">
        <v>1094</v>
      </c>
      <c r="P9" s="79">
        <v>2525410</v>
      </c>
      <c r="Q9" s="80">
        <v>1145686</v>
      </c>
      <c r="R9" s="81">
        <v>123</v>
      </c>
      <c r="S9" s="79">
        <v>388561</v>
      </c>
      <c r="T9" s="80">
        <v>152062</v>
      </c>
      <c r="U9" s="81">
        <v>44</v>
      </c>
    </row>
    <row r="10" spans="1:23">
      <c r="A10" s="88" t="s">
        <v>65</v>
      </c>
      <c r="B10" s="79">
        <v>30483065</v>
      </c>
      <c r="C10" s="80">
        <v>21416486</v>
      </c>
      <c r="D10" s="80">
        <v>7362392</v>
      </c>
      <c r="E10" s="80">
        <v>456497</v>
      </c>
      <c r="F10" s="80">
        <v>434176</v>
      </c>
      <c r="G10" s="81">
        <v>17873</v>
      </c>
      <c r="H10" s="79">
        <v>10658352</v>
      </c>
      <c r="I10" s="80">
        <v>6770020</v>
      </c>
      <c r="J10" s="80">
        <v>2822482</v>
      </c>
      <c r="K10" s="80">
        <v>1065859</v>
      </c>
      <c r="L10" s="81">
        <v>19801146</v>
      </c>
      <c r="M10" s="79">
        <v>14069165</v>
      </c>
      <c r="N10" s="80">
        <v>8374123</v>
      </c>
      <c r="O10" s="81">
        <v>1483</v>
      </c>
      <c r="P10" s="79">
        <v>2379290</v>
      </c>
      <c r="Q10" s="80">
        <v>1207998</v>
      </c>
      <c r="R10" s="81">
        <v>203</v>
      </c>
      <c r="S10" s="79">
        <v>438579</v>
      </c>
      <c r="T10" s="80">
        <v>191344</v>
      </c>
      <c r="U10" s="81">
        <v>71</v>
      </c>
    </row>
    <row r="11" spans="1:23">
      <c r="A11" s="88" t="s">
        <v>66</v>
      </c>
      <c r="B11" s="79">
        <v>32140787</v>
      </c>
      <c r="C11" s="80">
        <v>22707876</v>
      </c>
      <c r="D11" s="80">
        <v>7396394</v>
      </c>
      <c r="E11" s="80">
        <v>473422</v>
      </c>
      <c r="F11" s="80">
        <v>449961</v>
      </c>
      <c r="G11" s="81">
        <v>18273</v>
      </c>
      <c r="H11" s="79">
        <v>12855959</v>
      </c>
      <c r="I11" s="80">
        <v>8263861</v>
      </c>
      <c r="J11" s="80">
        <v>3306489</v>
      </c>
      <c r="K11" s="80">
        <v>1285968</v>
      </c>
      <c r="L11" s="81">
        <v>22494918</v>
      </c>
      <c r="M11" s="79">
        <v>13991714</v>
      </c>
      <c r="N11" s="80">
        <v>8416553</v>
      </c>
      <c r="O11" s="81">
        <v>1503</v>
      </c>
      <c r="P11" s="79">
        <v>1174648</v>
      </c>
      <c r="Q11" s="80">
        <v>764268</v>
      </c>
      <c r="R11" s="81">
        <v>217</v>
      </c>
      <c r="S11" s="79">
        <v>325086</v>
      </c>
      <c r="T11" s="80">
        <v>193614</v>
      </c>
      <c r="U11" s="81">
        <v>45</v>
      </c>
    </row>
    <row r="12" spans="1:23">
      <c r="A12" s="88" t="s">
        <v>67</v>
      </c>
      <c r="B12" s="79">
        <v>32674269</v>
      </c>
      <c r="C12" s="80">
        <v>23341295</v>
      </c>
      <c r="D12" s="80">
        <v>7175268</v>
      </c>
      <c r="E12" s="80">
        <v>469196</v>
      </c>
      <c r="F12" s="80">
        <v>445907</v>
      </c>
      <c r="G12" s="81">
        <v>18129</v>
      </c>
      <c r="H12" s="79">
        <v>13598809</v>
      </c>
      <c r="I12" s="80">
        <v>8812966</v>
      </c>
      <c r="J12" s="80">
        <v>3425952</v>
      </c>
      <c r="K12" s="80">
        <v>1359893</v>
      </c>
      <c r="L12" s="81">
        <v>21954199</v>
      </c>
      <c r="M12" s="79">
        <v>12724790</v>
      </c>
      <c r="N12" s="80">
        <v>8203901</v>
      </c>
      <c r="O12" s="81">
        <v>1381</v>
      </c>
      <c r="P12" s="79">
        <v>868330</v>
      </c>
      <c r="Q12" s="80">
        <v>636196</v>
      </c>
      <c r="R12" s="81">
        <v>229</v>
      </c>
      <c r="S12" s="79">
        <v>319564</v>
      </c>
      <c r="T12" s="80">
        <v>175423</v>
      </c>
      <c r="U12" s="81">
        <v>48</v>
      </c>
    </row>
    <row r="13" spans="1:23">
      <c r="A13" s="88" t="s">
        <v>68</v>
      </c>
      <c r="B13" s="79">
        <v>34611016</v>
      </c>
      <c r="C13" s="80">
        <v>24913156</v>
      </c>
      <c r="D13" s="80">
        <v>7350321</v>
      </c>
      <c r="E13" s="80">
        <v>487583</v>
      </c>
      <c r="F13" s="80">
        <v>463400</v>
      </c>
      <c r="G13" s="81">
        <v>17356</v>
      </c>
      <c r="H13" s="79">
        <v>12852430</v>
      </c>
      <c r="I13" s="80">
        <v>8313127</v>
      </c>
      <c r="J13" s="80">
        <v>3254049</v>
      </c>
      <c r="K13" s="80">
        <v>1285257</v>
      </c>
      <c r="L13" s="81">
        <v>20626728</v>
      </c>
      <c r="M13" s="79">
        <v>12841156</v>
      </c>
      <c r="N13" s="80">
        <v>8016810</v>
      </c>
      <c r="O13" s="81">
        <v>1300</v>
      </c>
      <c r="P13" s="79">
        <v>842166</v>
      </c>
      <c r="Q13" s="80">
        <v>602091</v>
      </c>
      <c r="R13" s="81">
        <v>241</v>
      </c>
      <c r="S13" s="79">
        <v>368734</v>
      </c>
      <c r="T13" s="80">
        <v>149167</v>
      </c>
      <c r="U13" s="81">
        <v>54</v>
      </c>
    </row>
    <row r="14" spans="1:23">
      <c r="A14" s="88" t="s">
        <v>69</v>
      </c>
      <c r="B14" s="79">
        <v>32577392</v>
      </c>
      <c r="C14" s="80">
        <v>23768399</v>
      </c>
      <c r="D14" s="80">
        <v>6543880</v>
      </c>
      <c r="E14" s="80">
        <v>443827</v>
      </c>
      <c r="F14" s="80">
        <v>421319</v>
      </c>
      <c r="G14" s="81">
        <v>16769</v>
      </c>
      <c r="H14" s="79">
        <v>13023225</v>
      </c>
      <c r="I14" s="80">
        <v>8393353</v>
      </c>
      <c r="J14" s="80">
        <v>3327542</v>
      </c>
      <c r="K14" s="80">
        <v>1302330</v>
      </c>
      <c r="L14" s="81">
        <v>19170155</v>
      </c>
      <c r="M14" s="79">
        <v>12628656</v>
      </c>
      <c r="N14" s="80">
        <v>7672802</v>
      </c>
      <c r="O14" s="81">
        <v>1312</v>
      </c>
      <c r="P14" s="79">
        <v>805688</v>
      </c>
      <c r="Q14" s="80">
        <v>561788</v>
      </c>
      <c r="R14" s="81">
        <v>236</v>
      </c>
      <c r="S14" s="79">
        <v>298979</v>
      </c>
      <c r="T14" s="80">
        <v>168786</v>
      </c>
      <c r="U14" s="81">
        <v>38</v>
      </c>
      <c r="V14" s="64"/>
      <c r="W14" s="106"/>
    </row>
    <row r="15" spans="1:23">
      <c r="A15" s="88" t="s">
        <v>70</v>
      </c>
      <c r="B15" s="79">
        <v>32601305</v>
      </c>
      <c r="C15" s="80">
        <v>23927082</v>
      </c>
      <c r="D15" s="80">
        <v>6405709</v>
      </c>
      <c r="E15" s="80">
        <v>436119</v>
      </c>
      <c r="F15" s="80">
        <v>414018</v>
      </c>
      <c r="G15" s="81">
        <v>15980</v>
      </c>
      <c r="H15" s="79">
        <v>10777485</v>
      </c>
      <c r="I15" s="80">
        <v>6883863</v>
      </c>
      <c r="J15" s="80">
        <v>2815867</v>
      </c>
      <c r="K15" s="80">
        <v>1077754</v>
      </c>
      <c r="L15" s="81">
        <v>16516608</v>
      </c>
      <c r="M15" s="79">
        <v>14116733</v>
      </c>
      <c r="N15" s="80">
        <v>8906045</v>
      </c>
      <c r="O15" s="81">
        <v>1387</v>
      </c>
      <c r="P15" s="79">
        <v>720416</v>
      </c>
      <c r="Q15" s="80">
        <v>531614</v>
      </c>
      <c r="R15" s="81">
        <v>238</v>
      </c>
      <c r="S15" s="79">
        <v>397946</v>
      </c>
      <c r="T15" s="80">
        <v>201000</v>
      </c>
      <c r="U15" s="81">
        <v>45</v>
      </c>
      <c r="V15" s="64"/>
      <c r="W15" s="106"/>
    </row>
    <row r="16" spans="1:23">
      <c r="A16" s="88" t="s">
        <v>71</v>
      </c>
      <c r="B16" s="79">
        <v>31596585</v>
      </c>
      <c r="C16" s="80">
        <v>23101555</v>
      </c>
      <c r="D16" s="80">
        <v>6133275</v>
      </c>
      <c r="E16" s="80">
        <v>426716</v>
      </c>
      <c r="F16" s="80">
        <v>405503</v>
      </c>
      <c r="G16" s="81">
        <v>14901</v>
      </c>
      <c r="H16" s="79">
        <v>10177172</v>
      </c>
      <c r="I16" s="80">
        <v>6511572</v>
      </c>
      <c r="J16" s="80">
        <v>2647880</v>
      </c>
      <c r="K16" s="80">
        <v>1017720</v>
      </c>
      <c r="L16" s="81">
        <v>15261916</v>
      </c>
      <c r="M16" s="79">
        <v>14118535</v>
      </c>
      <c r="N16" s="80">
        <v>8909112</v>
      </c>
      <c r="O16" s="81">
        <v>1161</v>
      </c>
      <c r="P16" s="79">
        <v>722966</v>
      </c>
      <c r="Q16" s="80">
        <v>534111</v>
      </c>
      <c r="R16" s="81">
        <v>237</v>
      </c>
      <c r="S16" s="79">
        <v>466906</v>
      </c>
      <c r="T16" s="80">
        <v>258693</v>
      </c>
      <c r="U16" s="81">
        <v>40</v>
      </c>
      <c r="V16" s="64"/>
      <c r="W16" s="106"/>
    </row>
    <row r="17" spans="1:23">
      <c r="A17" s="88" t="s">
        <v>72</v>
      </c>
      <c r="B17" s="79">
        <v>31530981</v>
      </c>
      <c r="C17" s="80">
        <v>22658157</v>
      </c>
      <c r="D17" s="80">
        <v>6527835</v>
      </c>
      <c r="E17" s="80">
        <v>444653</v>
      </c>
      <c r="F17" s="80">
        <v>422488</v>
      </c>
      <c r="G17" s="81">
        <v>14291</v>
      </c>
      <c r="H17" s="79">
        <v>8358927</v>
      </c>
      <c r="I17" s="80">
        <v>5363283</v>
      </c>
      <c r="J17" s="80">
        <v>2159751</v>
      </c>
      <c r="K17" s="80">
        <v>835892</v>
      </c>
      <c r="L17" s="81">
        <v>13087278</v>
      </c>
      <c r="M17" s="79">
        <v>14897255</v>
      </c>
      <c r="N17" s="80">
        <v>9417666</v>
      </c>
      <c r="O17" s="81">
        <v>1191</v>
      </c>
      <c r="P17" s="79">
        <v>729070</v>
      </c>
      <c r="Q17" s="80">
        <v>539716</v>
      </c>
      <c r="R17" s="81">
        <v>234</v>
      </c>
      <c r="S17" s="79">
        <v>355424</v>
      </c>
      <c r="T17" s="80">
        <v>171750</v>
      </c>
      <c r="U17" s="81">
        <v>39</v>
      </c>
      <c r="V17" s="64"/>
      <c r="W17" s="106"/>
    </row>
    <row r="18" spans="1:23">
      <c r="A18" s="88" t="s">
        <v>73</v>
      </c>
      <c r="B18" s="79">
        <v>30254461.66</v>
      </c>
      <c r="C18" s="80">
        <v>21732292.109999999</v>
      </c>
      <c r="D18" s="80">
        <v>6286019.7599999998</v>
      </c>
      <c r="E18" s="80">
        <v>426972.85</v>
      </c>
      <c r="F18" s="80">
        <v>405328.88</v>
      </c>
      <c r="G18" s="81">
        <v>13558</v>
      </c>
      <c r="H18" s="79">
        <v>8242968</v>
      </c>
      <c r="I18" s="80">
        <v>5307245</v>
      </c>
      <c r="J18" s="80">
        <v>2135186.2000000002</v>
      </c>
      <c r="K18" s="80">
        <v>800535.66</v>
      </c>
      <c r="L18" s="81">
        <v>12837822</v>
      </c>
      <c r="M18" s="79">
        <v>13990351.610000001</v>
      </c>
      <c r="N18" s="80">
        <v>8825052.7800000012</v>
      </c>
      <c r="O18" s="81">
        <v>1092</v>
      </c>
      <c r="P18" s="79">
        <v>652109.04</v>
      </c>
      <c r="Q18" s="80">
        <v>455030.45</v>
      </c>
      <c r="R18" s="81">
        <v>219</v>
      </c>
      <c r="S18" s="79">
        <v>411451</v>
      </c>
      <c r="T18" s="80">
        <v>197116.99</v>
      </c>
      <c r="U18" s="81">
        <v>37</v>
      </c>
      <c r="V18" s="64"/>
      <c r="W18" s="106"/>
    </row>
    <row r="19" spans="1:23">
      <c r="A19" s="88" t="s">
        <v>74</v>
      </c>
      <c r="B19" s="79">
        <v>28648488</v>
      </c>
      <c r="C19" s="80">
        <v>20542872</v>
      </c>
      <c r="D19" s="80">
        <v>6036013</v>
      </c>
      <c r="E19" s="80">
        <v>406534</v>
      </c>
      <c r="F19" s="80">
        <v>386378.5</v>
      </c>
      <c r="G19" s="81">
        <v>12852</v>
      </c>
      <c r="H19" s="79">
        <v>7737504</v>
      </c>
      <c r="I19" s="80">
        <v>4959268</v>
      </c>
      <c r="J19" s="80">
        <v>2002253.8</v>
      </c>
      <c r="K19" s="80">
        <v>775980.8</v>
      </c>
      <c r="L19" s="81">
        <v>11891784</v>
      </c>
      <c r="M19" s="79">
        <v>13646978</v>
      </c>
      <c r="N19" s="80">
        <v>8895988</v>
      </c>
      <c r="O19" s="81">
        <v>1005</v>
      </c>
      <c r="P19" s="79">
        <v>637709</v>
      </c>
      <c r="Q19" s="80">
        <v>431151</v>
      </c>
      <c r="R19" s="81">
        <v>222</v>
      </c>
      <c r="S19" s="79">
        <v>448906</v>
      </c>
      <c r="T19" s="80">
        <v>209098</v>
      </c>
      <c r="U19" s="81">
        <v>38</v>
      </c>
      <c r="V19" s="64"/>
      <c r="W19" s="106"/>
    </row>
    <row r="20" spans="1:23">
      <c r="A20" s="88" t="s">
        <v>75</v>
      </c>
      <c r="B20" s="79">
        <v>29421633</v>
      </c>
      <c r="C20" s="80">
        <v>20932960</v>
      </c>
      <c r="D20" s="80">
        <v>6356416</v>
      </c>
      <c r="E20" s="80">
        <v>425689</v>
      </c>
      <c r="F20" s="80">
        <v>404611.81</v>
      </c>
      <c r="G20" s="81">
        <v>12627</v>
      </c>
      <c r="H20" s="79">
        <v>8798418</v>
      </c>
      <c r="I20" s="80">
        <v>5683170</v>
      </c>
      <c r="J20" s="80">
        <v>2235406</v>
      </c>
      <c r="K20" s="80">
        <v>879842</v>
      </c>
      <c r="L20" s="81">
        <v>13536864</v>
      </c>
      <c r="M20" s="79">
        <v>12145188</v>
      </c>
      <c r="N20" s="80">
        <v>8007734</v>
      </c>
      <c r="O20" s="81">
        <v>868</v>
      </c>
      <c r="P20" s="79">
        <v>689856</v>
      </c>
      <c r="Q20" s="80">
        <v>523255</v>
      </c>
      <c r="R20" s="81">
        <v>222</v>
      </c>
      <c r="S20" s="79">
        <v>376910</v>
      </c>
      <c r="T20" s="80">
        <v>156419</v>
      </c>
      <c r="U20" s="81">
        <v>43</v>
      </c>
      <c r="V20" s="64"/>
      <c r="W20" s="106"/>
    </row>
    <row r="21" spans="1:23">
      <c r="A21" s="88" t="s">
        <v>76</v>
      </c>
      <c r="B21" s="79">
        <v>26944792.160000004</v>
      </c>
      <c r="C21" s="80">
        <v>19375736.840000004</v>
      </c>
      <c r="D21" s="80">
        <v>5612204</v>
      </c>
      <c r="E21" s="80">
        <v>379872.92</v>
      </c>
      <c r="F21" s="80">
        <v>360302.68</v>
      </c>
      <c r="G21" s="81">
        <v>12163</v>
      </c>
      <c r="H21" s="79">
        <v>8700876</v>
      </c>
      <c r="I21" s="80">
        <v>5595247</v>
      </c>
      <c r="J21" s="80">
        <v>2235541</v>
      </c>
      <c r="K21" s="80">
        <v>870088</v>
      </c>
      <c r="L21" s="81">
        <v>12543384</v>
      </c>
      <c r="M21" s="79">
        <v>15308006.609999999</v>
      </c>
      <c r="N21" s="80">
        <v>9806839.8200000003</v>
      </c>
      <c r="O21" s="81">
        <v>1079</v>
      </c>
      <c r="P21" s="79">
        <v>611626.56000000006</v>
      </c>
      <c r="Q21" s="80">
        <v>456464.94</v>
      </c>
      <c r="R21" s="81">
        <v>225</v>
      </c>
      <c r="S21" s="79">
        <v>274280</v>
      </c>
      <c r="T21" s="80">
        <v>139747.19</v>
      </c>
      <c r="U21" s="81">
        <v>27</v>
      </c>
      <c r="V21" s="64"/>
      <c r="W21" s="106"/>
    </row>
    <row r="22" spans="1:23">
      <c r="A22" s="88" t="s">
        <v>77</v>
      </c>
      <c r="B22" s="79">
        <v>26623410</v>
      </c>
      <c r="C22" s="80">
        <v>19295611</v>
      </c>
      <c r="D22" s="80">
        <v>5406971</v>
      </c>
      <c r="E22" s="80">
        <v>368352</v>
      </c>
      <c r="F22" s="80">
        <v>349676</v>
      </c>
      <c r="G22" s="81">
        <v>11608</v>
      </c>
      <c r="H22" s="79">
        <v>10486188</v>
      </c>
      <c r="I22" s="80">
        <v>6799094</v>
      </c>
      <c r="J22" s="80">
        <v>2638475</v>
      </c>
      <c r="K22" s="80">
        <v>1048619</v>
      </c>
      <c r="L22" s="81">
        <v>13393272</v>
      </c>
      <c r="M22" s="79">
        <v>13897758</v>
      </c>
      <c r="N22" s="80">
        <v>8775918</v>
      </c>
      <c r="O22" s="81">
        <v>961</v>
      </c>
      <c r="P22" s="79">
        <v>322500</v>
      </c>
      <c r="Q22" s="80">
        <v>205050</v>
      </c>
      <c r="R22" s="81">
        <v>173</v>
      </c>
      <c r="S22" s="79"/>
      <c r="T22" s="80"/>
      <c r="U22" s="81"/>
      <c r="V22" s="64"/>
      <c r="W22" s="106"/>
    </row>
    <row r="23" spans="1:23">
      <c r="A23" s="88" t="s">
        <v>78</v>
      </c>
      <c r="B23" s="79">
        <v>24936423</v>
      </c>
      <c r="C23" s="80">
        <v>18255195</v>
      </c>
      <c r="D23" s="80">
        <v>4929644</v>
      </c>
      <c r="E23" s="80">
        <v>335863.11</v>
      </c>
      <c r="F23" s="80">
        <v>331330</v>
      </c>
      <c r="G23" s="81">
        <v>10877</v>
      </c>
      <c r="H23" s="79">
        <v>10997616</v>
      </c>
      <c r="I23" s="80">
        <v>7131765</v>
      </c>
      <c r="J23" s="80">
        <v>2766089</v>
      </c>
      <c r="K23" s="80">
        <v>1099723.6000000001</v>
      </c>
      <c r="L23" s="81">
        <v>13837584</v>
      </c>
      <c r="M23" s="79">
        <v>14640865</v>
      </c>
      <c r="N23" s="80">
        <v>9428871</v>
      </c>
      <c r="O23" s="81">
        <v>969</v>
      </c>
      <c r="P23" s="79">
        <v>338856.12</v>
      </c>
      <c r="Q23" s="80">
        <v>227060</v>
      </c>
      <c r="R23" s="81">
        <v>196</v>
      </c>
      <c r="S23" s="79"/>
      <c r="T23" s="80"/>
      <c r="U23" s="81"/>
      <c r="V23" s="64"/>
      <c r="W23" s="106"/>
    </row>
    <row r="24" spans="1:23">
      <c r="A24" s="88" t="s">
        <v>80</v>
      </c>
      <c r="B24" s="79">
        <v>23742079</v>
      </c>
      <c r="C24" s="80">
        <v>17281310</v>
      </c>
      <c r="D24" s="80">
        <v>4860049</v>
      </c>
      <c r="E24" s="80">
        <v>324332</v>
      </c>
      <c r="F24" s="80">
        <v>307624</v>
      </c>
      <c r="G24" s="81">
        <v>10209</v>
      </c>
      <c r="H24" s="79">
        <v>9975390</v>
      </c>
      <c r="I24" s="80">
        <v>6493563</v>
      </c>
      <c r="J24" s="80">
        <v>2484288</v>
      </c>
      <c r="K24" s="80">
        <v>997539</v>
      </c>
      <c r="L24" s="81">
        <v>12722400</v>
      </c>
      <c r="M24" s="79">
        <v>14598838</v>
      </c>
      <c r="N24" s="80">
        <v>9243551</v>
      </c>
      <c r="O24" s="81">
        <v>964</v>
      </c>
      <c r="P24" s="79">
        <v>330195</v>
      </c>
      <c r="Q24" s="80">
        <v>209668</v>
      </c>
      <c r="R24" s="81">
        <v>183</v>
      </c>
      <c r="S24" s="79"/>
      <c r="T24" s="80"/>
      <c r="U24" s="81"/>
      <c r="V24" s="64"/>
      <c r="W24" s="106"/>
    </row>
    <row r="25" spans="1:23">
      <c r="A25" s="88" t="s">
        <v>82</v>
      </c>
      <c r="B25" s="79">
        <v>22430903</v>
      </c>
      <c r="C25" s="80">
        <v>16386468</v>
      </c>
      <c r="D25" s="80">
        <v>4554498</v>
      </c>
      <c r="E25" s="80">
        <v>303049</v>
      </c>
      <c r="F25" s="80">
        <v>286894</v>
      </c>
      <c r="G25" s="81">
        <v>9685</v>
      </c>
      <c r="H25" s="79">
        <v>10108620</v>
      </c>
      <c r="I25" s="80">
        <v>6606690</v>
      </c>
      <c r="J25" s="80">
        <v>2491068</v>
      </c>
      <c r="K25" s="80">
        <v>1010862</v>
      </c>
      <c r="L25" s="81">
        <v>12675080</v>
      </c>
      <c r="M25" s="79">
        <v>13575200</v>
      </c>
      <c r="N25" s="80">
        <v>8884693</v>
      </c>
      <c r="O25" s="81">
        <v>948</v>
      </c>
      <c r="P25" s="79">
        <v>309915</v>
      </c>
      <c r="Q25" s="80">
        <v>217579</v>
      </c>
      <c r="R25" s="81">
        <v>176</v>
      </c>
      <c r="S25" s="79"/>
      <c r="T25" s="80"/>
      <c r="U25" s="81"/>
      <c r="V25" s="64"/>
      <c r="W25" s="106"/>
    </row>
    <row r="26" spans="1:23">
      <c r="A26" s="88" t="s">
        <v>84</v>
      </c>
      <c r="B26" s="79">
        <v>20953589</v>
      </c>
      <c r="C26" s="80">
        <v>15405657</v>
      </c>
      <c r="D26" s="80">
        <v>4101108</v>
      </c>
      <c r="E26" s="80">
        <v>278672</v>
      </c>
      <c r="F26" s="80">
        <v>263557</v>
      </c>
      <c r="G26" s="81">
        <v>9193</v>
      </c>
      <c r="H26" s="79">
        <v>9468590</v>
      </c>
      <c r="I26" s="80">
        <v>6156958</v>
      </c>
      <c r="J26" s="80">
        <v>2364773</v>
      </c>
      <c r="K26" s="80">
        <v>946859</v>
      </c>
      <c r="L26" s="81">
        <v>12072680</v>
      </c>
      <c r="M26" s="79">
        <v>13233928</v>
      </c>
      <c r="N26" s="80">
        <v>8606969</v>
      </c>
      <c r="O26" s="81">
        <v>924</v>
      </c>
      <c r="P26" s="79">
        <v>337085</v>
      </c>
      <c r="Q26" s="80">
        <v>234060</v>
      </c>
      <c r="R26" s="81">
        <v>197</v>
      </c>
      <c r="S26" s="79"/>
      <c r="T26" s="80"/>
      <c r="U26" s="81"/>
      <c r="V26" s="56">
        <v>762</v>
      </c>
      <c r="W26" s="106">
        <v>13750</v>
      </c>
    </row>
    <row r="27" spans="1:23">
      <c r="A27" s="88" t="s">
        <v>87</v>
      </c>
      <c r="B27" s="79">
        <v>19562905</v>
      </c>
      <c r="C27" s="80">
        <v>14367882</v>
      </c>
      <c r="D27" s="80">
        <v>3834344</v>
      </c>
      <c r="E27" s="80">
        <v>260658</v>
      </c>
      <c r="F27" s="80">
        <v>246780</v>
      </c>
      <c r="G27" s="81">
        <v>8527</v>
      </c>
      <c r="H27" s="79">
        <v>8156440</v>
      </c>
      <c r="I27" s="80">
        <v>5290693</v>
      </c>
      <c r="J27" s="80">
        <v>2050103</v>
      </c>
      <c r="K27" s="80">
        <v>815644</v>
      </c>
      <c r="L27" s="81">
        <v>10690400</v>
      </c>
      <c r="M27" s="79">
        <v>12971562</v>
      </c>
      <c r="N27" s="80">
        <v>8223020</v>
      </c>
      <c r="O27" s="81">
        <v>978</v>
      </c>
      <c r="P27" s="79">
        <v>393658</v>
      </c>
      <c r="Q27" s="80">
        <v>296659</v>
      </c>
      <c r="R27" s="81">
        <v>241</v>
      </c>
      <c r="S27" s="79"/>
      <c r="T27" s="80"/>
      <c r="U27" s="81"/>
      <c r="V27" s="64">
        <v>1011</v>
      </c>
      <c r="W27" s="106">
        <v>18250</v>
      </c>
    </row>
    <row r="28" spans="1:23">
      <c r="A28" s="88" t="s">
        <v>92</v>
      </c>
      <c r="B28" s="79">
        <v>19273816</v>
      </c>
      <c r="C28" s="80">
        <v>13999176</v>
      </c>
      <c r="D28" s="80">
        <v>3908447</v>
      </c>
      <c r="E28" s="80">
        <v>264693</v>
      </c>
      <c r="F28" s="80">
        <v>251704</v>
      </c>
      <c r="G28" s="81">
        <v>8008</v>
      </c>
      <c r="H28" s="79">
        <v>6923240</v>
      </c>
      <c r="I28" s="80">
        <v>4468431</v>
      </c>
      <c r="J28" s="80">
        <v>1762485</v>
      </c>
      <c r="K28" s="80">
        <v>692324</v>
      </c>
      <c r="L28" s="81">
        <v>9057400</v>
      </c>
      <c r="M28" s="79">
        <v>11291966</v>
      </c>
      <c r="N28" s="80">
        <v>7545198</v>
      </c>
      <c r="O28" s="81">
        <v>926</v>
      </c>
      <c r="P28" s="79">
        <v>459317</v>
      </c>
      <c r="Q28" s="80">
        <v>346663</v>
      </c>
      <c r="R28" s="81">
        <v>296</v>
      </c>
      <c r="S28" s="79"/>
      <c r="T28" s="80"/>
      <c r="U28" s="81"/>
      <c r="V28" s="64">
        <v>1347</v>
      </c>
      <c r="W28" s="106">
        <v>21250</v>
      </c>
    </row>
    <row r="29" spans="1:23">
      <c r="A29" s="88" t="s">
        <v>94</v>
      </c>
      <c r="B29" s="79">
        <v>18035816</v>
      </c>
      <c r="C29" s="80">
        <v>13277375</v>
      </c>
      <c r="D29" s="80">
        <v>3548675</v>
      </c>
      <c r="E29" s="80">
        <v>238942</v>
      </c>
      <c r="F29" s="80">
        <v>225739</v>
      </c>
      <c r="G29" s="81">
        <v>7841</v>
      </c>
      <c r="H29" s="79">
        <v>6483750</v>
      </c>
      <c r="I29" s="80">
        <v>4189666</v>
      </c>
      <c r="J29" s="80">
        <v>1645709</v>
      </c>
      <c r="K29" s="80">
        <v>648375</v>
      </c>
      <c r="L29" s="81">
        <v>8190240</v>
      </c>
      <c r="M29" s="79">
        <v>10601103</v>
      </c>
      <c r="N29" s="80">
        <v>7213405</v>
      </c>
      <c r="O29" s="81">
        <v>913</v>
      </c>
      <c r="P29" s="79">
        <v>455904</v>
      </c>
      <c r="Q29" s="80">
        <v>347151</v>
      </c>
      <c r="R29" s="81">
        <v>303</v>
      </c>
      <c r="S29" s="79"/>
      <c r="T29" s="80"/>
      <c r="U29" s="81"/>
      <c r="V29" s="64">
        <v>1950</v>
      </c>
      <c r="W29" s="106">
        <v>18750</v>
      </c>
    </row>
    <row r="30" spans="1:23">
      <c r="A30" s="88" t="s">
        <v>96</v>
      </c>
      <c r="B30" s="79">
        <v>17611758.25</v>
      </c>
      <c r="C30" s="80">
        <v>12898187.73</v>
      </c>
      <c r="D30" s="80">
        <v>3515200.52</v>
      </c>
      <c r="E30" s="80">
        <v>236601.8</v>
      </c>
      <c r="F30" s="80">
        <v>224699.8</v>
      </c>
      <c r="G30" s="81">
        <v>7488</v>
      </c>
      <c r="H30" s="108">
        <v>4589270</v>
      </c>
      <c r="I30" s="109">
        <v>2962525</v>
      </c>
      <c r="J30" s="109">
        <v>1167818</v>
      </c>
      <c r="K30" s="109">
        <v>458927</v>
      </c>
      <c r="L30" s="110">
        <v>5978320</v>
      </c>
      <c r="M30" s="79">
        <v>9509418</v>
      </c>
      <c r="N30" s="80">
        <v>6355591</v>
      </c>
      <c r="O30" s="81">
        <v>757</v>
      </c>
      <c r="P30" s="79">
        <v>420018.36</v>
      </c>
      <c r="Q30" s="80">
        <v>346599</v>
      </c>
      <c r="R30" s="81">
        <v>235</v>
      </c>
      <c r="S30" s="79"/>
      <c r="T30" s="80"/>
      <c r="U30" s="81"/>
      <c r="V30" s="64"/>
      <c r="W30" s="106"/>
    </row>
    <row r="31" spans="1:23">
      <c r="A31" s="88"/>
      <c r="B31" s="79"/>
      <c r="C31" s="80"/>
      <c r="D31" s="80"/>
      <c r="E31" s="80"/>
      <c r="F31" s="80"/>
      <c r="G31" s="81"/>
      <c r="H31" s="79"/>
      <c r="I31" s="80"/>
      <c r="J31" s="80"/>
      <c r="K31" s="80"/>
      <c r="L31" s="81"/>
      <c r="M31" s="79"/>
      <c r="N31" s="80"/>
      <c r="O31" s="81"/>
      <c r="P31" s="79"/>
      <c r="Q31" s="80"/>
      <c r="R31" s="81"/>
      <c r="S31" s="79"/>
      <c r="T31" s="80"/>
      <c r="U31" s="81"/>
      <c r="V31" s="56"/>
      <c r="W31" s="106"/>
    </row>
    <row r="32" spans="1:23">
      <c r="A32" s="88" t="s">
        <v>41</v>
      </c>
      <c r="B32" s="79">
        <f t="shared" ref="B32:W32" si="0">SUM(B6:B31)</f>
        <v>659288914.07000005</v>
      </c>
      <c r="C32" s="79">
        <f t="shared" si="0"/>
        <v>447408753.68000007</v>
      </c>
      <c r="D32" s="79">
        <f t="shared" si="0"/>
        <v>140045678.28</v>
      </c>
      <c r="E32" s="79">
        <f t="shared" si="0"/>
        <v>9210296.6799999997</v>
      </c>
      <c r="F32" s="79">
        <f t="shared" si="0"/>
        <v>8292936.669999999</v>
      </c>
      <c r="G32" s="83">
        <f t="shared" si="0"/>
        <v>333272</v>
      </c>
      <c r="H32" s="79">
        <f t="shared" si="0"/>
        <v>229940442</v>
      </c>
      <c r="I32" s="79">
        <f t="shared" si="0"/>
        <v>147769295</v>
      </c>
      <c r="J32" s="79">
        <f t="shared" si="0"/>
        <v>59198556</v>
      </c>
      <c r="K32" s="79">
        <f t="shared" si="0"/>
        <v>22972922.060000002</v>
      </c>
      <c r="L32" s="83">
        <f t="shared" si="0"/>
        <v>364246403</v>
      </c>
      <c r="M32" s="79">
        <f t="shared" si="0"/>
        <v>321331652.22000003</v>
      </c>
      <c r="N32" s="79">
        <f t="shared" si="0"/>
        <v>202201541.59999999</v>
      </c>
      <c r="O32" s="83">
        <f t="shared" si="0"/>
        <v>27001</v>
      </c>
      <c r="P32" s="79">
        <f t="shared" si="0"/>
        <v>23611837.079999998</v>
      </c>
      <c r="Q32" s="79">
        <f t="shared" si="0"/>
        <v>13823990.389999999</v>
      </c>
      <c r="R32" s="83">
        <f t="shared" si="0"/>
        <v>5097</v>
      </c>
      <c r="S32" s="79">
        <f t="shared" si="0"/>
        <v>5831228</v>
      </c>
      <c r="T32" s="79">
        <f t="shared" si="0"/>
        <v>2784784.18</v>
      </c>
      <c r="U32" s="83">
        <f t="shared" si="0"/>
        <v>704</v>
      </c>
      <c r="V32" s="79">
        <f t="shared" si="0"/>
        <v>5070</v>
      </c>
      <c r="W32" s="83">
        <f t="shared" si="0"/>
        <v>72000</v>
      </c>
    </row>
    <row r="33" spans="1:21">
      <c r="B33" s="66"/>
      <c r="C33" s="66"/>
      <c r="D33" s="66"/>
      <c r="E33" s="66"/>
      <c r="F33" s="66"/>
      <c r="G33" s="67"/>
      <c r="H33" s="66"/>
      <c r="I33" s="66"/>
      <c r="J33" s="66"/>
      <c r="K33" s="66"/>
      <c r="L33" s="67"/>
      <c r="M33" s="66"/>
      <c r="N33" s="66"/>
      <c r="O33" s="67"/>
      <c r="P33" s="66"/>
      <c r="Q33" s="66"/>
      <c r="R33" s="66"/>
      <c r="S33" s="66"/>
      <c r="T33" s="66"/>
      <c r="U33" s="67"/>
    </row>
    <row r="34" spans="1:21">
      <c r="B34" s="66"/>
      <c r="C34" s="66"/>
      <c r="D34" s="66"/>
      <c r="E34" s="66"/>
      <c r="F34" s="66"/>
      <c r="G34" s="67"/>
      <c r="H34" s="66"/>
      <c r="I34" s="66"/>
      <c r="J34" s="66"/>
      <c r="K34" s="66"/>
      <c r="L34" s="67"/>
      <c r="M34" s="66"/>
      <c r="N34" s="66"/>
      <c r="O34" s="67"/>
      <c r="P34" s="66"/>
      <c r="Q34" s="66"/>
      <c r="R34" s="66"/>
      <c r="S34" s="66"/>
      <c r="T34" s="66"/>
      <c r="U34" s="67"/>
    </row>
    <row r="35" spans="1:21">
      <c r="A35" s="111" t="s">
        <v>97</v>
      </c>
      <c r="B35" s="66"/>
      <c r="C35" s="66"/>
      <c r="D35" s="66"/>
      <c r="E35" s="66"/>
      <c r="F35" s="66"/>
      <c r="G35" s="67"/>
      <c r="H35" s="66"/>
      <c r="I35" s="66"/>
      <c r="J35" s="66"/>
      <c r="K35" s="66"/>
      <c r="L35" s="66"/>
      <c r="M35" s="66"/>
      <c r="N35" s="66"/>
      <c r="O35" s="67"/>
      <c r="P35" s="66"/>
      <c r="Q35" s="66"/>
      <c r="R35" s="66"/>
      <c r="S35" s="66"/>
      <c r="T35" s="66"/>
      <c r="U35" s="67"/>
    </row>
    <row r="36" spans="1:21">
      <c r="B36" s="66"/>
      <c r="C36" s="66"/>
      <c r="D36" s="66"/>
      <c r="E36" s="66"/>
      <c r="F36" s="66"/>
      <c r="G36" s="67"/>
      <c r="H36" s="66"/>
      <c r="I36" s="66"/>
      <c r="J36" s="66"/>
      <c r="K36" s="66"/>
      <c r="L36" s="66"/>
      <c r="M36" s="66"/>
      <c r="N36" s="66"/>
      <c r="O36" s="67"/>
      <c r="P36" s="66"/>
      <c r="Q36" s="66"/>
      <c r="R36" s="66"/>
      <c r="S36" s="66"/>
      <c r="T36" s="66"/>
      <c r="U36" s="67"/>
    </row>
    <row r="37" spans="1:21">
      <c r="B37" s="66"/>
      <c r="C37" s="66"/>
      <c r="D37" s="66"/>
      <c r="E37" s="66"/>
      <c r="F37" s="66"/>
      <c r="G37" s="67"/>
      <c r="H37" s="66"/>
      <c r="I37" s="66"/>
      <c r="J37" s="66"/>
      <c r="K37" s="66"/>
      <c r="L37" s="66"/>
      <c r="M37" s="66"/>
      <c r="N37" s="66"/>
      <c r="O37" s="67"/>
      <c r="P37" s="66"/>
      <c r="Q37" s="66"/>
      <c r="R37" s="66"/>
      <c r="S37" s="66"/>
      <c r="T37" s="66"/>
      <c r="U37" s="67"/>
    </row>
    <row r="38" spans="1:21">
      <c r="B38" s="66"/>
      <c r="D38" s="66"/>
      <c r="E38" s="66"/>
      <c r="F38" s="66"/>
      <c r="G38" s="67"/>
      <c r="H38" s="66"/>
      <c r="I38" s="66"/>
      <c r="J38" s="66"/>
      <c r="K38" s="66"/>
      <c r="L38" s="66"/>
      <c r="M38" s="66"/>
      <c r="N38" s="66"/>
      <c r="O38" s="67"/>
      <c r="P38" s="66"/>
      <c r="Q38" s="66"/>
      <c r="R38" s="66"/>
      <c r="S38" s="66"/>
      <c r="T38" s="66"/>
      <c r="U38" s="67"/>
    </row>
    <row r="39" spans="1:21">
      <c r="B39" s="66"/>
      <c r="L39" s="66"/>
      <c r="M39" s="66"/>
      <c r="N39" s="66"/>
    </row>
    <row r="40" spans="1:21">
      <c r="B40" s="66"/>
      <c r="L40" s="66"/>
      <c r="M40" s="66"/>
      <c r="N40" s="66"/>
    </row>
    <row r="41" spans="1:21">
      <c r="B41" s="66"/>
      <c r="L41" s="66"/>
      <c r="M41" s="66"/>
      <c r="N41" s="66"/>
    </row>
    <row r="42" spans="1:21">
      <c r="B42" s="66"/>
    </row>
    <row r="43" spans="1:21">
      <c r="B43" s="66"/>
    </row>
  </sheetData>
  <mergeCells count="1">
    <mergeCell ref="V3:W3"/>
  </mergeCells>
  <phoneticPr fontId="0" type="noConversion"/>
  <pageMargins left="0.5" right="0.25" top="0.6" bottom="0.6" header="0.5" footer="0.5"/>
  <pageSetup paperSize="5" orientation="landscape" r:id="rId1"/>
  <headerFooter alignWithMargins="0">
    <oddFooter>&amp;L&amp;D&amp;C^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opLeftCell="A7" workbookViewId="0">
      <selection activeCell="A17" sqref="A17:IV20"/>
    </sheetView>
  </sheetViews>
  <sheetFormatPr defaultRowHeight="15.5"/>
  <sheetData>
    <row r="1" spans="1:13" ht="17.5">
      <c r="A1" s="30" t="s">
        <v>93</v>
      </c>
      <c r="B1" s="31"/>
      <c r="C1" s="32" t="s">
        <v>1</v>
      </c>
      <c r="D1" s="32"/>
      <c r="E1" s="32"/>
      <c r="F1" s="32"/>
      <c r="G1" s="32"/>
      <c r="H1" s="33"/>
      <c r="I1" s="34" t="s">
        <v>14</v>
      </c>
      <c r="J1" s="35"/>
      <c r="K1" s="36"/>
      <c r="L1" s="35"/>
      <c r="M1" s="37"/>
    </row>
    <row r="2" spans="1:13" ht="52.5">
      <c r="A2" s="39" t="s">
        <v>18</v>
      </c>
      <c r="B2" s="40" t="s">
        <v>19</v>
      </c>
      <c r="C2" s="41" t="s">
        <v>4</v>
      </c>
      <c r="D2" s="42" t="s">
        <v>20</v>
      </c>
      <c r="E2" s="42" t="s">
        <v>21</v>
      </c>
      <c r="F2" s="42" t="s">
        <v>22</v>
      </c>
      <c r="G2" s="42" t="s">
        <v>23</v>
      </c>
      <c r="H2" s="43" t="s">
        <v>24</v>
      </c>
      <c r="I2" s="41" t="s">
        <v>25</v>
      </c>
      <c r="J2" s="42" t="s">
        <v>26</v>
      </c>
      <c r="K2" s="42" t="s">
        <v>21</v>
      </c>
      <c r="L2" s="42" t="s">
        <v>27</v>
      </c>
      <c r="M2" s="43" t="s">
        <v>28</v>
      </c>
    </row>
    <row r="3" spans="1:13">
      <c r="A3" s="45" t="s">
        <v>29</v>
      </c>
      <c r="B3" s="46">
        <v>2011</v>
      </c>
      <c r="C3" s="58">
        <v>1452348</v>
      </c>
      <c r="D3" s="58">
        <v>1072873</v>
      </c>
      <c r="E3" s="58">
        <v>279007</v>
      </c>
      <c r="F3" s="58">
        <v>19000</v>
      </c>
      <c r="G3" s="58">
        <v>19000</v>
      </c>
      <c r="H3" s="61">
        <v>633</v>
      </c>
      <c r="I3" s="58">
        <v>461630</v>
      </c>
      <c r="J3" s="58">
        <v>297480</v>
      </c>
      <c r="K3" s="58">
        <v>117987</v>
      </c>
      <c r="L3" s="58">
        <v>46163</v>
      </c>
      <c r="M3" s="61">
        <v>585400</v>
      </c>
    </row>
    <row r="4" spans="1:13">
      <c r="A4" s="45" t="s">
        <v>30</v>
      </c>
      <c r="B4" s="46">
        <v>2011</v>
      </c>
      <c r="C4" s="58">
        <v>1659746</v>
      </c>
      <c r="D4" s="58">
        <v>1209326</v>
      </c>
      <c r="E4" s="58">
        <v>345589</v>
      </c>
      <c r="F4" s="58">
        <v>22552</v>
      </c>
      <c r="G4" s="58">
        <v>22552</v>
      </c>
      <c r="H4" s="61">
        <v>703</v>
      </c>
      <c r="I4" s="58">
        <v>525790</v>
      </c>
      <c r="J4" s="58">
        <v>339130</v>
      </c>
      <c r="K4" s="58">
        <v>134081</v>
      </c>
      <c r="L4" s="58">
        <v>52579</v>
      </c>
      <c r="M4" s="61">
        <v>651560</v>
      </c>
    </row>
    <row r="5" spans="1:13">
      <c r="A5" s="45" t="s">
        <v>31</v>
      </c>
      <c r="B5" s="46">
        <v>2011</v>
      </c>
      <c r="C5" s="58">
        <v>1484651</v>
      </c>
      <c r="D5" s="58">
        <v>1080387</v>
      </c>
      <c r="E5" s="58">
        <v>304213</v>
      </c>
      <c r="F5" s="58">
        <v>20256</v>
      </c>
      <c r="G5" s="58">
        <v>20256</v>
      </c>
      <c r="H5" s="61">
        <v>650</v>
      </c>
      <c r="I5" s="58">
        <v>365400</v>
      </c>
      <c r="J5" s="58">
        <v>235419</v>
      </c>
      <c r="K5" s="58">
        <v>93441</v>
      </c>
      <c r="L5" s="58">
        <v>36540</v>
      </c>
      <c r="M5" s="61">
        <v>515400</v>
      </c>
    </row>
    <row r="6" spans="1:13">
      <c r="A6" s="45" t="s">
        <v>32</v>
      </c>
      <c r="B6" s="46">
        <v>2011</v>
      </c>
      <c r="C6" s="58">
        <v>1452085</v>
      </c>
      <c r="D6" s="58">
        <v>1068787</v>
      </c>
      <c r="E6" s="58">
        <v>288802</v>
      </c>
      <c r="F6" s="58">
        <v>19278</v>
      </c>
      <c r="G6" s="58">
        <v>19277</v>
      </c>
      <c r="H6" s="61">
        <v>598</v>
      </c>
      <c r="I6" s="58">
        <v>593700</v>
      </c>
      <c r="J6" s="58">
        <v>382979</v>
      </c>
      <c r="K6" s="58">
        <v>151351</v>
      </c>
      <c r="L6" s="58">
        <v>59370</v>
      </c>
      <c r="M6" s="61">
        <v>720720</v>
      </c>
    </row>
    <row r="7" spans="1:13">
      <c r="A7" s="45" t="s">
        <v>33</v>
      </c>
      <c r="B7" s="46">
        <v>2011</v>
      </c>
      <c r="C7" s="58">
        <v>1365479</v>
      </c>
      <c r="D7" s="58">
        <v>1010214</v>
      </c>
      <c r="E7" s="58">
        <v>266065</v>
      </c>
      <c r="F7" s="58">
        <v>18012</v>
      </c>
      <c r="G7" s="58">
        <v>18012</v>
      </c>
      <c r="H7" s="61">
        <v>651</v>
      </c>
      <c r="I7" s="58">
        <v>429160</v>
      </c>
      <c r="J7" s="58">
        <v>276583</v>
      </c>
      <c r="K7" s="58">
        <v>109661</v>
      </c>
      <c r="L7" s="58">
        <v>42916</v>
      </c>
      <c r="M7" s="61">
        <v>576440</v>
      </c>
    </row>
    <row r="8" spans="1:13">
      <c r="A8" s="45" t="s">
        <v>34</v>
      </c>
      <c r="B8" s="46">
        <v>2011</v>
      </c>
      <c r="C8" s="58">
        <v>1406210</v>
      </c>
      <c r="D8" s="58">
        <v>1034269</v>
      </c>
      <c r="E8" s="58">
        <v>259256</v>
      </c>
      <c r="F8" s="58">
        <v>18674</v>
      </c>
      <c r="G8" s="58">
        <v>6585</v>
      </c>
      <c r="H8" s="61">
        <v>647</v>
      </c>
      <c r="I8" s="58">
        <v>462560</v>
      </c>
      <c r="J8" s="58">
        <v>298870</v>
      </c>
      <c r="K8" s="58">
        <v>117434</v>
      </c>
      <c r="L8" s="58">
        <v>46256</v>
      </c>
      <c r="M8" s="61">
        <v>575920</v>
      </c>
    </row>
    <row r="9" spans="1:13">
      <c r="A9" s="45" t="s">
        <v>35</v>
      </c>
      <c r="B9" s="46">
        <v>2012</v>
      </c>
      <c r="C9" s="58">
        <v>1356621</v>
      </c>
      <c r="D9" s="58">
        <v>1028012</v>
      </c>
      <c r="E9" s="58">
        <v>236740</v>
      </c>
      <c r="F9" s="58">
        <v>17276</v>
      </c>
      <c r="G9" s="58">
        <v>17438</v>
      </c>
      <c r="H9" s="61">
        <v>606</v>
      </c>
      <c r="I9" s="58">
        <v>517370</v>
      </c>
      <c r="J9" s="58">
        <v>334052</v>
      </c>
      <c r="K9" s="58">
        <v>131581</v>
      </c>
      <c r="L9" s="58">
        <v>51737</v>
      </c>
      <c r="M9" s="61">
        <v>616960</v>
      </c>
    </row>
    <row r="10" spans="1:13">
      <c r="A10" s="45" t="s">
        <v>36</v>
      </c>
      <c r="B10" s="46">
        <v>2012</v>
      </c>
      <c r="C10" s="58">
        <v>1456261</v>
      </c>
      <c r="D10" s="58">
        <v>1086491</v>
      </c>
      <c r="E10" s="58">
        <v>318707</v>
      </c>
      <c r="F10" s="58">
        <v>19539</v>
      </c>
      <c r="G10" s="58">
        <v>19892</v>
      </c>
      <c r="H10" s="61">
        <v>571</v>
      </c>
      <c r="I10" s="58">
        <v>607020</v>
      </c>
      <c r="J10" s="58">
        <v>392136</v>
      </c>
      <c r="K10" s="58">
        <v>154182</v>
      </c>
      <c r="L10" s="58">
        <v>60702</v>
      </c>
      <c r="M10" s="61">
        <v>797400</v>
      </c>
    </row>
    <row r="11" spans="1:13">
      <c r="A11" s="45" t="s">
        <v>37</v>
      </c>
      <c r="B11" s="46">
        <v>2012</v>
      </c>
      <c r="C11" s="58">
        <v>1637677</v>
      </c>
      <c r="D11" s="58">
        <v>1145667</v>
      </c>
      <c r="E11" s="58">
        <v>328104</v>
      </c>
      <c r="F11" s="58">
        <v>22962</v>
      </c>
      <c r="G11" s="58">
        <v>22786</v>
      </c>
      <c r="H11" s="61">
        <v>643</v>
      </c>
      <c r="I11" s="58">
        <v>375980</v>
      </c>
      <c r="J11" s="58">
        <v>242748</v>
      </c>
      <c r="K11" s="58">
        <v>95634</v>
      </c>
      <c r="L11" s="58">
        <v>37598</v>
      </c>
      <c r="M11" s="61">
        <v>559360</v>
      </c>
    </row>
    <row r="12" spans="1:13">
      <c r="A12" s="45" t="s">
        <v>38</v>
      </c>
      <c r="B12" s="46">
        <v>2012</v>
      </c>
      <c r="C12" s="58">
        <v>1511248</v>
      </c>
      <c r="D12" s="58">
        <v>1088414</v>
      </c>
      <c r="E12" s="58">
        <v>320261</v>
      </c>
      <c r="F12" s="58">
        <v>21138</v>
      </c>
      <c r="G12" s="58">
        <v>21215</v>
      </c>
      <c r="H12" s="61">
        <v>634</v>
      </c>
      <c r="I12" s="58">
        <v>250660</v>
      </c>
      <c r="J12" s="58">
        <v>163128</v>
      </c>
      <c r="K12" s="58">
        <v>62466</v>
      </c>
      <c r="L12" s="58">
        <v>25066</v>
      </c>
      <c r="M12" s="61">
        <v>379160</v>
      </c>
    </row>
    <row r="13" spans="1:13">
      <c r="A13" s="45" t="s">
        <v>39</v>
      </c>
      <c r="B13" s="46">
        <v>2012</v>
      </c>
      <c r="C13" s="58">
        <v>1444926</v>
      </c>
      <c r="D13" s="58">
        <v>1056116</v>
      </c>
      <c r="E13" s="58">
        <v>298492</v>
      </c>
      <c r="F13" s="58">
        <v>19540</v>
      </c>
      <c r="G13" s="58">
        <v>19312</v>
      </c>
      <c r="H13" s="61">
        <v>577</v>
      </c>
      <c r="I13" s="58">
        <v>0</v>
      </c>
      <c r="J13" s="58">
        <v>0</v>
      </c>
      <c r="K13" s="58">
        <v>0</v>
      </c>
      <c r="L13" s="58">
        <v>0</v>
      </c>
      <c r="M13" s="61">
        <v>0</v>
      </c>
    </row>
    <row r="14" spans="1:13">
      <c r="A14" s="45" t="s">
        <v>40</v>
      </c>
      <c r="B14" s="46">
        <v>2012</v>
      </c>
      <c r="C14" s="58">
        <v>1384506.25</v>
      </c>
      <c r="D14" s="58">
        <v>1017631.73</v>
      </c>
      <c r="E14" s="58">
        <v>269964.52</v>
      </c>
      <c r="F14" s="58">
        <v>18374.8</v>
      </c>
      <c r="G14" s="58">
        <v>18374.8</v>
      </c>
      <c r="H14" s="61">
        <v>575</v>
      </c>
      <c r="I14" s="58">
        <v>0</v>
      </c>
      <c r="J14" s="58">
        <v>0</v>
      </c>
      <c r="K14" s="58">
        <v>0</v>
      </c>
      <c r="L14" s="58">
        <v>0</v>
      </c>
      <c r="M14" s="61">
        <v>0</v>
      </c>
    </row>
    <row r="15" spans="1:13">
      <c r="A15" s="45" t="s">
        <v>41</v>
      </c>
      <c r="B15" s="46"/>
      <c r="C15" s="48">
        <f t="shared" ref="C15:M15" si="0">SUM(C3:C14)</f>
        <v>17611758.25</v>
      </c>
      <c r="D15" s="48">
        <f t="shared" si="0"/>
        <v>12898187.73</v>
      </c>
      <c r="E15" s="48">
        <f t="shared" si="0"/>
        <v>3515200.52</v>
      </c>
      <c r="F15" s="48">
        <f t="shared" si="0"/>
        <v>236601.8</v>
      </c>
      <c r="G15" s="48">
        <f t="shared" si="0"/>
        <v>224699.8</v>
      </c>
      <c r="H15" s="49">
        <f t="shared" si="0"/>
        <v>7488</v>
      </c>
      <c r="I15" s="48">
        <f t="shared" si="0"/>
        <v>4589270</v>
      </c>
      <c r="J15" s="48">
        <f t="shared" si="0"/>
        <v>2962525</v>
      </c>
      <c r="K15" s="48">
        <f t="shared" si="0"/>
        <v>1167818</v>
      </c>
      <c r="L15" s="48">
        <f t="shared" si="0"/>
        <v>458927</v>
      </c>
      <c r="M15" s="49">
        <f t="shared" si="0"/>
        <v>5978320</v>
      </c>
    </row>
    <row r="17" spans="1:8" ht="17.5">
      <c r="A17" s="30" t="s">
        <v>93</v>
      </c>
      <c r="B17" s="31"/>
      <c r="C17" s="30" t="s">
        <v>15</v>
      </c>
      <c r="D17" s="32"/>
      <c r="E17" s="33"/>
      <c r="F17" s="30" t="s">
        <v>16</v>
      </c>
      <c r="G17" s="32"/>
      <c r="H17" s="89"/>
    </row>
    <row r="18" spans="1:8" ht="26.5">
      <c r="A18" s="39" t="s">
        <v>18</v>
      </c>
      <c r="B18" s="40" t="s">
        <v>19</v>
      </c>
      <c r="C18" s="44" t="s">
        <v>4</v>
      </c>
      <c r="D18" s="42" t="s">
        <v>21</v>
      </c>
      <c r="E18" s="43" t="s">
        <v>24</v>
      </c>
      <c r="F18" s="44" t="s">
        <v>4</v>
      </c>
      <c r="G18" s="42" t="s">
        <v>21</v>
      </c>
      <c r="H18" s="42" t="s">
        <v>24</v>
      </c>
    </row>
    <row r="19" spans="1:8">
      <c r="A19" s="45" t="s">
        <v>29</v>
      </c>
      <c r="B19" s="46">
        <v>2011</v>
      </c>
      <c r="C19" s="58">
        <v>1287781</v>
      </c>
      <c r="D19" s="58">
        <v>877642</v>
      </c>
      <c r="E19" s="61">
        <v>89</v>
      </c>
      <c r="F19" s="58">
        <v>43552</v>
      </c>
      <c r="G19" s="58">
        <v>38283</v>
      </c>
      <c r="H19" s="104">
        <v>28</v>
      </c>
    </row>
    <row r="20" spans="1:8">
      <c r="A20" s="45" t="s">
        <v>30</v>
      </c>
      <c r="B20" s="46">
        <v>2011</v>
      </c>
      <c r="C20" s="58">
        <v>517345</v>
      </c>
      <c r="D20" s="58">
        <v>340930</v>
      </c>
      <c r="E20" s="61">
        <v>48</v>
      </c>
      <c r="F20" s="58">
        <v>30661</v>
      </c>
      <c r="G20" s="58">
        <v>20085</v>
      </c>
      <c r="H20" s="104">
        <v>14</v>
      </c>
    </row>
    <row r="21" spans="1:8">
      <c r="A21" s="45" t="s">
        <v>31</v>
      </c>
      <c r="B21" s="46">
        <v>2011</v>
      </c>
      <c r="C21" s="58">
        <v>870129</v>
      </c>
      <c r="D21" s="58">
        <v>495054</v>
      </c>
      <c r="E21" s="61">
        <v>56</v>
      </c>
      <c r="F21" s="58">
        <v>26112</v>
      </c>
      <c r="G21" s="58">
        <v>18866</v>
      </c>
      <c r="H21" s="104">
        <v>16</v>
      </c>
    </row>
    <row r="22" spans="1:8">
      <c r="A22" s="45" t="s">
        <v>32</v>
      </c>
      <c r="B22" s="46">
        <v>2011</v>
      </c>
      <c r="C22" s="58">
        <v>1010842</v>
      </c>
      <c r="D22" s="58">
        <v>663447</v>
      </c>
      <c r="E22" s="61">
        <v>80</v>
      </c>
      <c r="F22" s="58">
        <v>35659</v>
      </c>
      <c r="G22" s="58">
        <v>22489</v>
      </c>
      <c r="H22" s="104">
        <v>24</v>
      </c>
    </row>
    <row r="23" spans="1:8">
      <c r="A23" s="45" t="s">
        <v>33</v>
      </c>
      <c r="B23" s="46">
        <v>2011</v>
      </c>
      <c r="C23" s="58">
        <v>710846</v>
      </c>
      <c r="D23" s="58">
        <v>514877</v>
      </c>
      <c r="E23" s="61">
        <v>66</v>
      </c>
      <c r="F23" s="58">
        <v>27331</v>
      </c>
      <c r="G23" s="58">
        <v>21455</v>
      </c>
      <c r="H23" s="104">
        <v>25</v>
      </c>
    </row>
    <row r="24" spans="1:8">
      <c r="A24" s="45" t="s">
        <v>34</v>
      </c>
      <c r="B24" s="46">
        <v>2011</v>
      </c>
      <c r="C24" s="58">
        <v>1543348</v>
      </c>
      <c r="D24" s="58">
        <v>1023175</v>
      </c>
      <c r="E24" s="61">
        <v>111</v>
      </c>
      <c r="F24" s="58">
        <v>44728</v>
      </c>
      <c r="G24" s="58">
        <v>39590</v>
      </c>
      <c r="H24" s="104">
        <v>36</v>
      </c>
    </row>
    <row r="25" spans="1:8">
      <c r="A25" s="45" t="s">
        <v>35</v>
      </c>
      <c r="B25" s="46">
        <v>2012</v>
      </c>
      <c r="C25" s="58">
        <v>670879</v>
      </c>
      <c r="D25" s="58">
        <v>510220</v>
      </c>
      <c r="E25" s="61">
        <v>64</v>
      </c>
      <c r="F25" s="58">
        <v>63795</v>
      </c>
      <c r="G25" s="58">
        <v>53317</v>
      </c>
      <c r="H25" s="104">
        <v>16</v>
      </c>
    </row>
    <row r="26" spans="1:8">
      <c r="A26" s="45" t="s">
        <v>36</v>
      </c>
      <c r="B26" s="46">
        <v>2012</v>
      </c>
      <c r="C26" s="58">
        <v>455387</v>
      </c>
      <c r="D26" s="58">
        <v>293463</v>
      </c>
      <c r="E26" s="61">
        <v>36</v>
      </c>
      <c r="F26" s="58">
        <v>41480</v>
      </c>
      <c r="G26" s="58">
        <v>38334</v>
      </c>
      <c r="H26" s="104">
        <v>21</v>
      </c>
    </row>
    <row r="27" spans="1:8">
      <c r="A27" s="45" t="s">
        <v>37</v>
      </c>
      <c r="B27" s="46">
        <v>2012</v>
      </c>
      <c r="C27" s="58">
        <v>447004</v>
      </c>
      <c r="D27" s="58">
        <v>329338</v>
      </c>
      <c r="E27" s="61">
        <v>26</v>
      </c>
      <c r="F27" s="58">
        <v>23179</v>
      </c>
      <c r="G27" s="58">
        <v>19491</v>
      </c>
      <c r="H27" s="104">
        <v>9</v>
      </c>
    </row>
    <row r="28" spans="1:8">
      <c r="A28" s="45" t="s">
        <v>38</v>
      </c>
      <c r="B28" s="46">
        <v>2012</v>
      </c>
      <c r="C28" s="58">
        <v>574262</v>
      </c>
      <c r="D28" s="58">
        <v>410351</v>
      </c>
      <c r="E28" s="61">
        <v>51</v>
      </c>
      <c r="F28" s="58">
        <v>34886</v>
      </c>
      <c r="G28" s="58">
        <v>30966</v>
      </c>
      <c r="H28" s="104">
        <v>17</v>
      </c>
    </row>
    <row r="29" spans="1:8">
      <c r="A29" s="45" t="s">
        <v>39</v>
      </c>
      <c r="B29" s="46">
        <v>2012</v>
      </c>
      <c r="C29" s="58">
        <v>622165</v>
      </c>
      <c r="D29" s="58">
        <v>401062</v>
      </c>
      <c r="E29" s="61">
        <v>59</v>
      </c>
      <c r="F29" s="58">
        <v>12971</v>
      </c>
      <c r="G29" s="58">
        <v>11603</v>
      </c>
      <c r="H29" s="104">
        <v>10</v>
      </c>
    </row>
    <row r="30" spans="1:8">
      <c r="A30" s="45" t="s">
        <v>40</v>
      </c>
      <c r="B30" s="46">
        <v>2012</v>
      </c>
      <c r="C30" s="58">
        <v>799430</v>
      </c>
      <c r="D30" s="58">
        <v>496032</v>
      </c>
      <c r="E30" s="61">
        <v>71</v>
      </c>
      <c r="F30" s="58">
        <v>35664.36</v>
      </c>
      <c r="G30" s="58">
        <v>32120</v>
      </c>
      <c r="H30" s="104">
        <v>19</v>
      </c>
    </row>
    <row r="31" spans="1:8">
      <c r="A31" s="45" t="s">
        <v>41</v>
      </c>
      <c r="B31" s="46"/>
      <c r="C31" s="59">
        <f t="shared" ref="C31:H31" si="1">SUM(C19:C30)</f>
        <v>9509418</v>
      </c>
      <c r="D31" s="59">
        <f t="shared" si="1"/>
        <v>6355591</v>
      </c>
      <c r="E31" s="49">
        <f t="shared" si="1"/>
        <v>757</v>
      </c>
      <c r="F31" s="59">
        <f t="shared" si="1"/>
        <v>420018.36</v>
      </c>
      <c r="G31" s="59">
        <f t="shared" si="1"/>
        <v>346599</v>
      </c>
      <c r="H31" s="57">
        <f t="shared" si="1"/>
        <v>235</v>
      </c>
    </row>
  </sheetData>
  <pageMargins left="0.7" right="0.7" top="0.75" bottom="0.75" header="0.3" footer="0.3"/>
  <pageSetup scale="8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"/>
  <sheetViews>
    <sheetView topLeftCell="A19" workbookViewId="0">
      <selection activeCell="M17" sqref="M17"/>
    </sheetView>
  </sheetViews>
  <sheetFormatPr defaultRowHeight="15.5"/>
  <cols>
    <col min="3" max="3" width="10.69140625" customWidth="1"/>
  </cols>
  <sheetData>
    <row r="2" spans="1:13" ht="18.75" customHeight="1">
      <c r="A2" s="30" t="s">
        <v>91</v>
      </c>
      <c r="B2" s="31"/>
      <c r="C2" s="32" t="s">
        <v>1</v>
      </c>
      <c r="D2" s="32"/>
      <c r="E2" s="32"/>
      <c r="F2" s="32"/>
      <c r="G2" s="32"/>
      <c r="H2" s="33"/>
      <c r="I2" s="34" t="s">
        <v>14</v>
      </c>
      <c r="J2" s="35"/>
      <c r="K2" s="36"/>
      <c r="L2" s="35"/>
      <c r="M2" s="37"/>
    </row>
    <row r="3" spans="1:13" ht="52.5">
      <c r="A3" s="39" t="s">
        <v>18</v>
      </c>
      <c r="B3" s="40" t="s">
        <v>19</v>
      </c>
      <c r="C3" s="41" t="s">
        <v>4</v>
      </c>
      <c r="D3" s="42" t="s">
        <v>20</v>
      </c>
      <c r="E3" s="42" t="s">
        <v>21</v>
      </c>
      <c r="F3" s="42" t="s">
        <v>22</v>
      </c>
      <c r="G3" s="42" t="s">
        <v>23</v>
      </c>
      <c r="H3" s="43" t="s">
        <v>24</v>
      </c>
      <c r="I3" s="41" t="s">
        <v>25</v>
      </c>
      <c r="J3" s="42" t="s">
        <v>26</v>
      </c>
      <c r="K3" s="42" t="s">
        <v>21</v>
      </c>
      <c r="L3" s="42" t="s">
        <v>27</v>
      </c>
      <c r="M3" s="43" t="s">
        <v>28</v>
      </c>
    </row>
    <row r="4" spans="1:13">
      <c r="A4" s="45" t="s">
        <v>29</v>
      </c>
      <c r="B4" s="46">
        <v>2010</v>
      </c>
      <c r="C4" s="58">
        <v>1592981</v>
      </c>
      <c r="D4" s="58">
        <v>1170152</v>
      </c>
      <c r="E4" s="58">
        <v>325863</v>
      </c>
      <c r="F4" s="58">
        <v>21230</v>
      </c>
      <c r="G4" s="58">
        <v>21230</v>
      </c>
      <c r="H4" s="61">
        <v>678</v>
      </c>
      <c r="I4" s="58">
        <v>448350</v>
      </c>
      <c r="J4" s="58">
        <v>289225</v>
      </c>
      <c r="K4" s="58">
        <v>114290</v>
      </c>
      <c r="L4" s="58">
        <v>44835</v>
      </c>
      <c r="M4" s="61">
        <v>580440</v>
      </c>
    </row>
    <row r="5" spans="1:13">
      <c r="A5" s="45" t="s">
        <v>30</v>
      </c>
      <c r="B5" s="46">
        <v>2010</v>
      </c>
      <c r="C5" s="58">
        <v>1693097</v>
      </c>
      <c r="D5" s="58">
        <v>1220618</v>
      </c>
      <c r="E5" s="58">
        <v>362603</v>
      </c>
      <c r="F5" s="58">
        <v>23670</v>
      </c>
      <c r="G5" s="58">
        <v>23670</v>
      </c>
      <c r="H5" s="61">
        <v>667</v>
      </c>
      <c r="I5" s="58">
        <v>527530</v>
      </c>
      <c r="J5" s="58">
        <v>341341</v>
      </c>
      <c r="K5" s="58">
        <v>133436</v>
      </c>
      <c r="L5" s="58">
        <v>52753</v>
      </c>
      <c r="M5" s="61">
        <v>661160</v>
      </c>
    </row>
    <row r="6" spans="1:13">
      <c r="A6" s="45" t="s">
        <v>31</v>
      </c>
      <c r="B6" s="46">
        <v>2010</v>
      </c>
      <c r="C6" s="58">
        <v>1718039</v>
      </c>
      <c r="D6" s="58">
        <v>1237009</v>
      </c>
      <c r="E6" s="58">
        <v>366759</v>
      </c>
      <c r="F6" s="58">
        <v>24094</v>
      </c>
      <c r="G6" s="58">
        <v>10489</v>
      </c>
      <c r="H6" s="61">
        <v>706</v>
      </c>
      <c r="I6" s="58">
        <v>567840</v>
      </c>
      <c r="J6" s="58">
        <v>367612</v>
      </c>
      <c r="K6" s="58">
        <v>143444</v>
      </c>
      <c r="L6" s="58">
        <v>56784</v>
      </c>
      <c r="M6" s="61">
        <v>702600</v>
      </c>
    </row>
    <row r="7" spans="1:13">
      <c r="A7" s="45" t="s">
        <v>32</v>
      </c>
      <c r="B7" s="46">
        <v>2010</v>
      </c>
      <c r="C7" s="58">
        <v>1592833</v>
      </c>
      <c r="D7" s="58">
        <v>1171987</v>
      </c>
      <c r="E7" s="58">
        <v>295785</v>
      </c>
      <c r="F7" s="58">
        <v>21177</v>
      </c>
      <c r="G7" s="58">
        <v>21579</v>
      </c>
      <c r="H7" s="61">
        <v>629</v>
      </c>
      <c r="I7" s="58">
        <v>654600</v>
      </c>
      <c r="J7" s="58">
        <v>424144</v>
      </c>
      <c r="K7" s="58">
        <v>164996</v>
      </c>
      <c r="L7" s="58">
        <v>65460</v>
      </c>
      <c r="M7" s="61">
        <v>765840</v>
      </c>
    </row>
    <row r="8" spans="1:13">
      <c r="A8" s="45" t="s">
        <v>33</v>
      </c>
      <c r="B8" s="46">
        <v>2010</v>
      </c>
      <c r="C8" s="58">
        <v>1655031</v>
      </c>
      <c r="D8" s="58">
        <v>1210623</v>
      </c>
      <c r="E8" s="58">
        <v>323505</v>
      </c>
      <c r="F8" s="58">
        <v>22300</v>
      </c>
      <c r="G8" s="58">
        <v>22300</v>
      </c>
      <c r="H8" s="61">
        <v>689</v>
      </c>
      <c r="I8" s="58">
        <v>526050</v>
      </c>
      <c r="J8" s="58">
        <v>340447</v>
      </c>
      <c r="K8" s="58">
        <v>132998</v>
      </c>
      <c r="L8" s="58">
        <v>52605</v>
      </c>
      <c r="M8" s="61">
        <v>643200</v>
      </c>
    </row>
    <row r="9" spans="1:13">
      <c r="A9" s="45" t="s">
        <v>34</v>
      </c>
      <c r="B9" s="46">
        <v>2010</v>
      </c>
      <c r="C9" s="58">
        <v>1399008</v>
      </c>
      <c r="D9" s="58">
        <v>1052316</v>
      </c>
      <c r="E9" s="58">
        <v>245140</v>
      </c>
      <c r="F9" s="58">
        <v>17442</v>
      </c>
      <c r="G9" s="58">
        <v>17442</v>
      </c>
      <c r="H9" s="61">
        <v>643</v>
      </c>
      <c r="I9" s="58">
        <v>408030</v>
      </c>
      <c r="J9" s="58">
        <v>264288</v>
      </c>
      <c r="K9" s="58">
        <v>102939</v>
      </c>
      <c r="L9" s="58">
        <v>40803</v>
      </c>
      <c r="M9" s="61">
        <v>533640</v>
      </c>
    </row>
    <row r="10" spans="1:13">
      <c r="A10" s="45" t="s">
        <v>35</v>
      </c>
      <c r="B10" s="46">
        <v>2011</v>
      </c>
      <c r="C10" s="58">
        <v>1049345</v>
      </c>
      <c r="D10" s="58">
        <v>798050</v>
      </c>
      <c r="E10" s="58">
        <v>181939</v>
      </c>
      <c r="F10" s="58">
        <v>12676</v>
      </c>
      <c r="G10" s="58">
        <v>12676</v>
      </c>
      <c r="H10" s="61">
        <v>629</v>
      </c>
      <c r="I10" s="58">
        <v>357850</v>
      </c>
      <c r="J10" s="58">
        <v>231759</v>
      </c>
      <c r="K10" s="58">
        <v>90306</v>
      </c>
      <c r="L10" s="58">
        <v>35785</v>
      </c>
      <c r="M10" s="61">
        <v>423320</v>
      </c>
    </row>
    <row r="11" spans="1:13">
      <c r="A11" s="45" t="s">
        <v>36</v>
      </c>
      <c r="B11" s="46">
        <v>2011</v>
      </c>
      <c r="C11" s="58">
        <v>1207309</v>
      </c>
      <c r="D11" s="58">
        <v>902839</v>
      </c>
      <c r="E11" s="58">
        <v>227328</v>
      </c>
      <c r="F11" s="58">
        <v>15361</v>
      </c>
      <c r="G11" s="58">
        <v>15361</v>
      </c>
      <c r="H11" s="61">
        <v>630</v>
      </c>
      <c r="I11" s="58">
        <v>434600</v>
      </c>
      <c r="J11" s="58">
        <v>280777</v>
      </c>
      <c r="K11" s="58">
        <v>110363</v>
      </c>
      <c r="L11" s="58">
        <v>43460</v>
      </c>
      <c r="M11" s="61">
        <v>565600</v>
      </c>
    </row>
    <row r="12" spans="1:13">
      <c r="A12" s="45" t="s">
        <v>37</v>
      </c>
      <c r="B12" s="46">
        <v>2011</v>
      </c>
      <c r="C12" s="58">
        <v>1658020</v>
      </c>
      <c r="D12" s="58">
        <v>1220959</v>
      </c>
      <c r="E12" s="58">
        <v>331062</v>
      </c>
      <c r="F12" s="58">
        <v>21981</v>
      </c>
      <c r="G12" s="58">
        <v>21981</v>
      </c>
      <c r="H12" s="61">
        <v>679</v>
      </c>
      <c r="I12" s="58">
        <v>793790</v>
      </c>
      <c r="J12" s="58">
        <v>512008</v>
      </c>
      <c r="K12" s="58">
        <v>202403</v>
      </c>
      <c r="L12" s="58">
        <v>79379</v>
      </c>
      <c r="M12" s="61">
        <v>1003720</v>
      </c>
    </row>
    <row r="13" spans="1:13">
      <c r="A13" s="45" t="s">
        <v>38</v>
      </c>
      <c r="B13" s="46">
        <v>2011</v>
      </c>
      <c r="C13" s="58">
        <v>1429610</v>
      </c>
      <c r="D13" s="58">
        <v>1044139</v>
      </c>
      <c r="E13" s="58">
        <v>294048</v>
      </c>
      <c r="F13" s="58">
        <v>19301</v>
      </c>
      <c r="G13" s="58">
        <v>19301</v>
      </c>
      <c r="H13" s="61">
        <v>602</v>
      </c>
      <c r="I13" s="58">
        <v>533530</v>
      </c>
      <c r="J13" s="58">
        <v>343289</v>
      </c>
      <c r="K13" s="58">
        <v>136888</v>
      </c>
      <c r="L13" s="58">
        <v>53353</v>
      </c>
      <c r="M13" s="61">
        <v>711440</v>
      </c>
    </row>
    <row r="14" spans="1:13">
      <c r="A14" s="45" t="s">
        <v>39</v>
      </c>
      <c r="B14" s="46">
        <v>2011</v>
      </c>
      <c r="C14" s="58">
        <v>1571801</v>
      </c>
      <c r="D14" s="58">
        <v>1156365</v>
      </c>
      <c r="E14" s="58">
        <v>311837</v>
      </c>
      <c r="F14" s="58">
        <v>20825</v>
      </c>
      <c r="G14" s="58">
        <v>20825</v>
      </c>
      <c r="H14" s="61">
        <v>661</v>
      </c>
      <c r="I14" s="58">
        <v>581470</v>
      </c>
      <c r="J14" s="58">
        <v>375706</v>
      </c>
      <c r="K14" s="58">
        <v>147617</v>
      </c>
      <c r="L14" s="58">
        <v>58147</v>
      </c>
      <c r="M14" s="61">
        <v>715400</v>
      </c>
    </row>
    <row r="15" spans="1:13">
      <c r="A15" s="45" t="s">
        <v>40</v>
      </c>
      <c r="B15" s="46">
        <v>2011</v>
      </c>
      <c r="C15" s="58">
        <v>1468742</v>
      </c>
      <c r="D15" s="58">
        <v>1092318</v>
      </c>
      <c r="E15" s="58">
        <v>282806</v>
      </c>
      <c r="F15" s="58">
        <v>18885</v>
      </c>
      <c r="G15" s="58">
        <v>18885</v>
      </c>
      <c r="H15" s="61">
        <v>628</v>
      </c>
      <c r="I15" s="58">
        <v>650110</v>
      </c>
      <c r="J15" s="58">
        <v>419070</v>
      </c>
      <c r="K15" s="58">
        <v>166029</v>
      </c>
      <c r="L15" s="58">
        <v>65011</v>
      </c>
      <c r="M15" s="61">
        <v>883880</v>
      </c>
    </row>
    <row r="16" spans="1:13">
      <c r="A16" s="45" t="s">
        <v>41</v>
      </c>
      <c r="B16" s="46"/>
      <c r="C16" s="48">
        <f t="shared" ref="C16:M16" si="0">SUM(C4:C15)</f>
        <v>18035816</v>
      </c>
      <c r="D16" s="48">
        <f t="shared" si="0"/>
        <v>13277375</v>
      </c>
      <c r="E16" s="48">
        <f t="shared" si="0"/>
        <v>3548675</v>
      </c>
      <c r="F16" s="48">
        <f t="shared" si="0"/>
        <v>238942</v>
      </c>
      <c r="G16" s="48">
        <f t="shared" si="0"/>
        <v>225739</v>
      </c>
      <c r="H16" s="49">
        <f t="shared" si="0"/>
        <v>7841</v>
      </c>
      <c r="I16" s="48">
        <f t="shared" si="0"/>
        <v>6483750</v>
      </c>
      <c r="J16" s="48">
        <f t="shared" si="0"/>
        <v>4189666</v>
      </c>
      <c r="K16" s="48">
        <f t="shared" si="0"/>
        <v>1645709</v>
      </c>
      <c r="L16" s="48">
        <f t="shared" si="0"/>
        <v>648375</v>
      </c>
      <c r="M16" s="49">
        <f t="shared" si="0"/>
        <v>8190240</v>
      </c>
    </row>
    <row r="20" spans="1:10" ht="17.5">
      <c r="A20" s="30" t="s">
        <v>91</v>
      </c>
      <c r="B20" s="31"/>
      <c r="C20" s="30" t="s">
        <v>15</v>
      </c>
      <c r="D20" s="32"/>
      <c r="E20" s="33"/>
      <c r="F20" s="30" t="s">
        <v>16</v>
      </c>
      <c r="G20" s="32"/>
      <c r="H20" s="89"/>
      <c r="I20" s="135" t="s">
        <v>89</v>
      </c>
      <c r="J20" s="136"/>
    </row>
    <row r="21" spans="1:10" ht="26.5">
      <c r="A21" s="39" t="s">
        <v>18</v>
      </c>
      <c r="B21" s="40" t="s">
        <v>19</v>
      </c>
      <c r="C21" s="44" t="s">
        <v>4</v>
      </c>
      <c r="D21" s="42" t="s">
        <v>21</v>
      </c>
      <c r="E21" s="43" t="s">
        <v>24</v>
      </c>
      <c r="F21" s="44" t="s">
        <v>4</v>
      </c>
      <c r="G21" s="42" t="s">
        <v>21</v>
      </c>
      <c r="H21" s="42" t="s">
        <v>24</v>
      </c>
      <c r="I21" s="44" t="s">
        <v>85</v>
      </c>
      <c r="J21" s="40" t="s">
        <v>28</v>
      </c>
    </row>
    <row r="22" spans="1:10">
      <c r="A22" s="45" t="s">
        <v>29</v>
      </c>
      <c r="B22" s="46">
        <v>2010</v>
      </c>
      <c r="C22" s="58">
        <v>1225258</v>
      </c>
      <c r="D22" s="58">
        <v>804486</v>
      </c>
      <c r="E22" s="61">
        <v>77</v>
      </c>
      <c r="F22" s="58">
        <v>32042</v>
      </c>
      <c r="G22" s="58">
        <v>20472</v>
      </c>
      <c r="H22" s="104">
        <v>25</v>
      </c>
      <c r="I22" s="64">
        <v>52</v>
      </c>
      <c r="J22" s="106">
        <v>500</v>
      </c>
    </row>
    <row r="23" spans="1:10">
      <c r="A23" s="45" t="s">
        <v>30</v>
      </c>
      <c r="B23" s="46">
        <v>2010</v>
      </c>
      <c r="C23" s="58">
        <v>1225922</v>
      </c>
      <c r="D23" s="58">
        <v>804222</v>
      </c>
      <c r="E23" s="61">
        <v>99</v>
      </c>
      <c r="F23" s="58">
        <v>44872</v>
      </c>
      <c r="G23" s="58">
        <v>34611</v>
      </c>
      <c r="H23" s="104">
        <v>24</v>
      </c>
      <c r="I23" s="64">
        <v>0</v>
      </c>
      <c r="J23" s="106">
        <v>0</v>
      </c>
    </row>
    <row r="24" spans="1:10">
      <c r="A24" s="45" t="s">
        <v>31</v>
      </c>
      <c r="B24" s="46">
        <v>2010</v>
      </c>
      <c r="C24" s="58">
        <v>860942</v>
      </c>
      <c r="D24" s="58">
        <v>599023</v>
      </c>
      <c r="E24" s="61">
        <v>71</v>
      </c>
      <c r="F24" s="58">
        <v>28311</v>
      </c>
      <c r="G24" s="58">
        <v>17666</v>
      </c>
      <c r="H24" s="104">
        <v>17</v>
      </c>
      <c r="I24" s="64">
        <v>104</v>
      </c>
      <c r="J24" s="106">
        <v>1000</v>
      </c>
    </row>
    <row r="25" spans="1:10">
      <c r="A25" s="45" t="s">
        <v>32</v>
      </c>
      <c r="B25" s="46">
        <v>2010</v>
      </c>
      <c r="C25" s="58">
        <v>939789</v>
      </c>
      <c r="D25" s="58">
        <v>575902</v>
      </c>
      <c r="E25" s="61">
        <v>103</v>
      </c>
      <c r="F25" s="58">
        <v>74745</v>
      </c>
      <c r="G25" s="58">
        <v>45984</v>
      </c>
      <c r="H25" s="104">
        <v>38</v>
      </c>
      <c r="I25" s="64">
        <v>260</v>
      </c>
      <c r="J25" s="106">
        <v>2500</v>
      </c>
    </row>
    <row r="26" spans="1:10">
      <c r="A26" s="45" t="s">
        <v>33</v>
      </c>
      <c r="B26" s="46">
        <v>2010</v>
      </c>
      <c r="C26" s="58">
        <v>997303</v>
      </c>
      <c r="D26" s="58">
        <v>612038</v>
      </c>
      <c r="E26" s="61">
        <v>91</v>
      </c>
      <c r="F26" s="58">
        <v>34300</v>
      </c>
      <c r="G26" s="58">
        <v>25900</v>
      </c>
      <c r="H26" s="104">
        <v>27</v>
      </c>
      <c r="I26" s="64">
        <v>286</v>
      </c>
      <c r="J26" s="106">
        <v>2750</v>
      </c>
    </row>
    <row r="27" spans="1:10">
      <c r="A27" s="45" t="s">
        <v>34</v>
      </c>
      <c r="B27" s="46">
        <v>2010</v>
      </c>
      <c r="C27" s="58">
        <v>1629675</v>
      </c>
      <c r="D27" s="58">
        <v>1210997</v>
      </c>
      <c r="E27" s="61">
        <v>113</v>
      </c>
      <c r="F27" s="58">
        <v>27140</v>
      </c>
      <c r="G27" s="58">
        <v>21557</v>
      </c>
      <c r="H27" s="104">
        <v>32</v>
      </c>
      <c r="I27" s="64">
        <v>0</v>
      </c>
      <c r="J27" s="106">
        <v>0</v>
      </c>
    </row>
    <row r="28" spans="1:10">
      <c r="A28" s="45" t="s">
        <v>35</v>
      </c>
      <c r="B28" s="46">
        <v>2011</v>
      </c>
      <c r="C28" s="58">
        <v>944349</v>
      </c>
      <c r="D28" s="58">
        <v>681158</v>
      </c>
      <c r="E28" s="61">
        <v>86</v>
      </c>
      <c r="F28" s="58">
        <v>39995</v>
      </c>
      <c r="G28" s="58">
        <v>34151</v>
      </c>
      <c r="H28" s="104">
        <v>29</v>
      </c>
      <c r="I28" s="64">
        <v>52</v>
      </c>
      <c r="J28" s="106">
        <v>500</v>
      </c>
    </row>
    <row r="29" spans="1:10">
      <c r="A29" s="45" t="s">
        <v>36</v>
      </c>
      <c r="B29" s="46">
        <v>2011</v>
      </c>
      <c r="C29" s="58">
        <v>418950</v>
      </c>
      <c r="D29" s="58">
        <v>278723</v>
      </c>
      <c r="E29" s="61">
        <v>39</v>
      </c>
      <c r="F29" s="58">
        <v>32177</v>
      </c>
      <c r="G29" s="58">
        <v>29039</v>
      </c>
      <c r="H29" s="104">
        <v>18</v>
      </c>
      <c r="I29" s="64">
        <v>52</v>
      </c>
      <c r="J29" s="106">
        <v>500</v>
      </c>
    </row>
    <row r="30" spans="1:10">
      <c r="A30" s="45" t="s">
        <v>37</v>
      </c>
      <c r="B30" s="46">
        <v>2011</v>
      </c>
      <c r="C30" s="58">
        <v>474464</v>
      </c>
      <c r="D30" s="58">
        <v>298748</v>
      </c>
      <c r="E30" s="61">
        <v>63</v>
      </c>
      <c r="F30" s="58">
        <v>20610</v>
      </c>
      <c r="G30" s="58">
        <v>16503</v>
      </c>
      <c r="H30" s="104">
        <v>23</v>
      </c>
      <c r="I30" s="64">
        <v>442</v>
      </c>
      <c r="J30" s="106">
        <v>4250</v>
      </c>
    </row>
    <row r="31" spans="1:10">
      <c r="A31" s="45" t="s">
        <v>38</v>
      </c>
      <c r="B31" s="46">
        <v>2011</v>
      </c>
      <c r="C31" s="58">
        <v>636236</v>
      </c>
      <c r="D31" s="58">
        <v>437879</v>
      </c>
      <c r="E31" s="61">
        <v>47</v>
      </c>
      <c r="F31" s="58">
        <v>52792</v>
      </c>
      <c r="G31" s="58">
        <v>48942</v>
      </c>
      <c r="H31" s="104">
        <v>22</v>
      </c>
      <c r="I31" s="64">
        <v>676</v>
      </c>
      <c r="J31" s="106">
        <v>6500</v>
      </c>
    </row>
    <row r="32" spans="1:10">
      <c r="A32" s="45" t="s">
        <v>39</v>
      </c>
      <c r="B32" s="46">
        <v>2011</v>
      </c>
      <c r="C32" s="58">
        <v>474401</v>
      </c>
      <c r="D32" s="58">
        <v>316322</v>
      </c>
      <c r="E32" s="61">
        <v>53</v>
      </c>
      <c r="F32" s="58">
        <v>33196</v>
      </c>
      <c r="G32" s="58">
        <v>26118</v>
      </c>
      <c r="H32" s="104">
        <v>19</v>
      </c>
      <c r="I32" s="64">
        <v>26</v>
      </c>
      <c r="J32" s="106">
        <v>250</v>
      </c>
    </row>
    <row r="33" spans="1:10">
      <c r="A33" s="45" t="s">
        <v>40</v>
      </c>
      <c r="B33" s="46">
        <v>2011</v>
      </c>
      <c r="C33" s="58">
        <v>773814</v>
      </c>
      <c r="D33" s="58">
        <v>593907</v>
      </c>
      <c r="E33" s="61">
        <v>71</v>
      </c>
      <c r="F33" s="58">
        <v>35724</v>
      </c>
      <c r="G33" s="58">
        <v>26208</v>
      </c>
      <c r="H33" s="104">
        <v>29</v>
      </c>
      <c r="I33" s="64">
        <v>0</v>
      </c>
      <c r="J33" s="106">
        <v>0</v>
      </c>
    </row>
    <row r="34" spans="1:10">
      <c r="A34" s="45" t="s">
        <v>41</v>
      </c>
      <c r="B34" s="46"/>
      <c r="C34" s="59">
        <f t="shared" ref="C34:J34" si="1">SUM(C22:C33)</f>
        <v>10601103</v>
      </c>
      <c r="D34" s="59">
        <f t="shared" si="1"/>
        <v>7213405</v>
      </c>
      <c r="E34" s="49">
        <f t="shared" si="1"/>
        <v>913</v>
      </c>
      <c r="F34" s="59">
        <f t="shared" si="1"/>
        <v>455904</v>
      </c>
      <c r="G34" s="59">
        <f t="shared" si="1"/>
        <v>347151</v>
      </c>
      <c r="H34" s="57">
        <f t="shared" si="1"/>
        <v>303</v>
      </c>
      <c r="I34" s="56">
        <f t="shared" si="1"/>
        <v>1950</v>
      </c>
      <c r="J34" s="106">
        <f t="shared" si="1"/>
        <v>18750</v>
      </c>
    </row>
  </sheetData>
  <mergeCells count="1">
    <mergeCell ref="I20:J20"/>
  </mergeCells>
  <pageMargins left="0.7" right="0.7" top="0.75" bottom="0.75" header="0.3" footer="0.3"/>
  <pageSetup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Statistics</vt:lpstr>
      <vt:lpstr>Charitable Game</vt:lpstr>
      <vt:lpstr>Accounting</vt:lpstr>
      <vt:lpstr>2012</vt:lpstr>
      <vt:lpstr>2011</vt:lpstr>
      <vt:lpstr>Accounting!Print_Titles</vt:lpstr>
    </vt:vector>
  </TitlesOfParts>
  <Company>DOSR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CT</dc:creator>
  <cp:lastModifiedBy>RectorD</cp:lastModifiedBy>
  <cp:lastPrinted>2016-04-01T17:33:20Z</cp:lastPrinted>
  <dcterms:created xsi:type="dcterms:W3CDTF">1999-12-10T15:32:27Z</dcterms:created>
  <dcterms:modified xsi:type="dcterms:W3CDTF">2018-03-09T15:21:08Z</dcterms:modified>
</cp:coreProperties>
</file>